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730" activeTab="1"/>
  </bookViews>
  <sheets>
    <sheet name="BS" sheetId="1" r:id="rId1"/>
    <sheet name="IS" sheetId="2" r:id="rId2"/>
    <sheet name="EQ" sheetId="3" r:id="rId3"/>
    <sheet name="CF" sheetId="4" r:id="rId4"/>
  </sheets>
  <definedNames>
    <definedName name="_xlnm.Print_Area" localSheetId="0">'BS'!$A$1:$E$54</definedName>
    <definedName name="_xlnm.Print_Area" localSheetId="3">'CF'!$A$1:$D$64</definedName>
    <definedName name="_xlnm.Print_Area" localSheetId="1">'IS'!$A$1:$H$63</definedName>
  </definedNames>
  <calcPr fullCalcOnLoad="1"/>
</workbook>
</file>

<file path=xl/sharedStrings.xml><?xml version="1.0" encoding="utf-8"?>
<sst xmlns="http://schemas.openxmlformats.org/spreadsheetml/2006/main" count="155" uniqueCount="122">
  <si>
    <t>Inventories</t>
  </si>
  <si>
    <t>RM'000</t>
  </si>
  <si>
    <t>Profit before tax</t>
  </si>
  <si>
    <t>Total</t>
  </si>
  <si>
    <t>(The figures have not been audited)</t>
  </si>
  <si>
    <t>Capital</t>
  </si>
  <si>
    <t>Share</t>
  </si>
  <si>
    <t>QUARTER</t>
  </si>
  <si>
    <t>Cash flows from operating activities</t>
  </si>
  <si>
    <t>Adjustments for:</t>
  </si>
  <si>
    <t>Operating profit before working capital changes</t>
  </si>
  <si>
    <t>Trade and other receivables</t>
  </si>
  <si>
    <t>Trade and other payables</t>
  </si>
  <si>
    <t>Cash generated from operations</t>
  </si>
  <si>
    <t>Tax paid</t>
  </si>
  <si>
    <t>Cash flows from investing activities</t>
  </si>
  <si>
    <t>Interest received</t>
  </si>
  <si>
    <t>Cash flows from financing activities</t>
  </si>
  <si>
    <t>Interest paid</t>
  </si>
  <si>
    <t>Purchase of property, plant and equipment</t>
  </si>
  <si>
    <t>Net cash from financing activities</t>
  </si>
  <si>
    <t>Net cash from operating activities</t>
  </si>
  <si>
    <t>Net increase in cash and cash equivalents</t>
  </si>
  <si>
    <t>Note:</t>
  </si>
  <si>
    <t>*</t>
  </si>
  <si>
    <t>ENDED</t>
  </si>
  <si>
    <t>(Incorporated in Malaysia)</t>
  </si>
  <si>
    <t>Cost Of Sales</t>
  </si>
  <si>
    <t>Gross Profit</t>
  </si>
  <si>
    <t>Other Operating Income</t>
  </si>
  <si>
    <t>Selling And Distribution Expenses</t>
  </si>
  <si>
    <t>Other Operating Expenses</t>
  </si>
  <si>
    <t>Finance Costs</t>
  </si>
  <si>
    <t>Tax Expense</t>
  </si>
  <si>
    <t>Profit From Operations</t>
  </si>
  <si>
    <t xml:space="preserve">Profit Before Tax </t>
  </si>
  <si>
    <t>CURRENT ASSETS</t>
  </si>
  <si>
    <t>LESS : CURRENT LIABILITIES</t>
  </si>
  <si>
    <t>FINANCED BY :</t>
  </si>
  <si>
    <t>CAPITAL AND RESERVES</t>
  </si>
  <si>
    <t xml:space="preserve">Share Capital </t>
  </si>
  <si>
    <t>SHAREHOLDERS' FUNDS</t>
  </si>
  <si>
    <t>LONG TERM AND DEFERRED LIABILITIES</t>
  </si>
  <si>
    <t>Deferred Tax Liabilities</t>
  </si>
  <si>
    <t>NET CURRENT ASSETS</t>
  </si>
  <si>
    <t>Net movements in bank borrowings</t>
  </si>
  <si>
    <t>Basic earnings per share (sen) *</t>
  </si>
  <si>
    <t>Changes in working capital</t>
  </si>
  <si>
    <t>Diluted earnings per share (sen)</t>
  </si>
  <si>
    <t>Administrative Expenses</t>
  </si>
  <si>
    <t>Company No: 633621-X</t>
  </si>
  <si>
    <t>A-RANK BERHAD</t>
  </si>
  <si>
    <t>CONDENSED CONSOLIDATED CASH FLOW STATEMENT</t>
  </si>
  <si>
    <t>Proceeds from issue of shares</t>
  </si>
  <si>
    <t>Repayment of hire purchase creditor</t>
  </si>
  <si>
    <t xml:space="preserve">CONDENSED CONSOLIDATED BALANCE SHEET </t>
  </si>
  <si>
    <t>Trade receivables</t>
  </si>
  <si>
    <t>Cash and bank balances</t>
  </si>
  <si>
    <t>Trade payables</t>
  </si>
  <si>
    <t>Other payables and accruals</t>
  </si>
  <si>
    <t>Tax liabilities</t>
  </si>
  <si>
    <t>CONDENSED CONSOLIDATED STATEMENT OF CHANGES IN EQUITY</t>
  </si>
  <si>
    <t>Balance as at 1 August 2004</t>
  </si>
  <si>
    <t>Premium</t>
  </si>
  <si>
    <t>Reserve on</t>
  </si>
  <si>
    <t>Consolidation</t>
  </si>
  <si>
    <t>* Represent RM2</t>
  </si>
  <si>
    <t>Net profit for the financial period</t>
  </si>
  <si>
    <t>Cash and cash equivalents at end of financial period comprise of :</t>
  </si>
  <si>
    <t>Cash and cash equivalents at beginning of financial period</t>
  </si>
  <si>
    <t>Cash and cash equivalents at end of financial period</t>
  </si>
  <si>
    <t>Revenue</t>
  </si>
  <si>
    <t>Retained</t>
  </si>
  <si>
    <t>Profit</t>
  </si>
  <si>
    <t>CURRENT</t>
  </si>
  <si>
    <t xml:space="preserve"> </t>
  </si>
  <si>
    <t>Cost of Sales</t>
  </si>
  <si>
    <t>Finance Cost</t>
  </si>
  <si>
    <t>Profit Before Tax</t>
  </si>
  <si>
    <t>Tax Expenses</t>
  </si>
  <si>
    <t>Profit After Tax</t>
  </si>
  <si>
    <t>N/A</t>
  </si>
  <si>
    <t>Non-cash items</t>
  </si>
  <si>
    <t>Non-operating income</t>
  </si>
  <si>
    <t>Net cash used in investing activities</t>
  </si>
  <si>
    <t>Reserves</t>
  </si>
  <si>
    <t>AS AT 31 JULY 2005</t>
  </si>
  <si>
    <t>31.07.2005</t>
  </si>
  <si>
    <t>Bank borrowings</t>
  </si>
  <si>
    <t>Public issue</t>
  </si>
  <si>
    <t>Listing expenses</t>
  </si>
  <si>
    <t>Balance as at 31 July 2005</t>
  </si>
  <si>
    <t>FOR THE YEAR ENDED 31 JULY 2005</t>
  </si>
  <si>
    <t>Acquisition of a subsidiary company net of cash acquired</t>
  </si>
  <si>
    <t>Repayment to a director</t>
  </si>
  <si>
    <t>Share issue expenses paid</t>
  </si>
  <si>
    <t>ASSETS EMPLOYED</t>
  </si>
  <si>
    <t>Deposits and prepayments</t>
  </si>
  <si>
    <t>Tax recoverable</t>
  </si>
  <si>
    <t>Property, plant and equipment</t>
  </si>
  <si>
    <t>RM</t>
  </si>
  <si>
    <t>CONDENSED CONSOLIDATED INCOME STATEMENTS</t>
  </si>
  <si>
    <t xml:space="preserve">  subsidiary company</t>
  </si>
  <si>
    <t xml:space="preserve">Net Tangible Assets per share based on </t>
  </si>
  <si>
    <t xml:space="preserve"> 80,000,000 ordinary shares of RM0.50 each </t>
  </si>
  <si>
    <t>FOR THE QUARTER ENDED 31 JULY 2005</t>
  </si>
  <si>
    <t>There are no comparative figures presented as these are the first set of consolidated balance sheet announced by A-Rank Berhad.</t>
  </si>
  <si>
    <t>Rights issue</t>
  </si>
  <si>
    <t>There are no comparative figures presented as these are the first set of consolidated statement of changes in equity announced by A-Rank Berhad.</t>
  </si>
  <si>
    <t>The basic earnings per share are based on the total weighted average share capitals for the quarter ended  and year ended 31 July 2005 of 79,782,609 and 29,750,468 ordinary shares of RM 0.50 each respectively.</t>
  </si>
  <si>
    <t>The results for the fourth quarter ended 31 July 2005 is the first set of consolidated income statement announced by A-Rank Berhad. Hence, no preceding corresponding quarter's figures are available for comparison.</t>
  </si>
  <si>
    <t>Note</t>
  </si>
  <si>
    <t>B9</t>
  </si>
  <si>
    <t>Bank Borrowings</t>
  </si>
  <si>
    <t>B5</t>
  </si>
  <si>
    <t>B13</t>
  </si>
  <si>
    <t>The condensed financial statements should be read in conjunction with the accompanying explanatory note attached to the financial statement.</t>
  </si>
  <si>
    <t>Net Profit Attributable To Shareholders</t>
  </si>
  <si>
    <t>There are no comparative figures presented as these are the first set of consolidated cash flow statement announced by A-Rank Berhad.</t>
  </si>
  <si>
    <t xml:space="preserve">Arising from acquisition of a </t>
  </si>
  <si>
    <t>CUMULATIVE</t>
  </si>
  <si>
    <t>The acquisition of the subsidiary company by A-Rank Berhad was completed on 10 March 2005. Consequently, the results presented above relate to the period from the date of acquisition to 31 July 2005. For illustrative purpose, assuming that the acquisition of the subsidiary company was completed on 1 August 2004, the results of A-Rank Berhad for the year ended 31 July 2005 would have been as follows-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</si>
</sst>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_);\(0\)"/>
    <numFmt numFmtId="178" formatCode="_(* #,##0.0000_);_(* \(#,##0.0000\);_(* &quot;-&quot;??_);_(@_)"/>
    <numFmt numFmtId="179" formatCode="_ * #,##0.00_ ;_ * \-#,##0.00_ ;_ * &quot;-&quot;??_ ;_ @_ "/>
    <numFmt numFmtId="180" formatCode="#,##0.00000000_);\(#,##0.00000000\)"/>
    <numFmt numFmtId="181" formatCode="_(* #,##0.0_);_(* \(#,##0.0\);_(* &quot;-&quot;??_);_(@_)"/>
    <numFmt numFmtId="182" formatCode="_(* #,##0.000_);_(* \(#,##0.000\);_(* &quot;-&quot;??_);_(@_)"/>
    <numFmt numFmtId="183" formatCode="0.00_);[Red]\(0.00\)"/>
    <numFmt numFmtId="184" formatCode="0.0"/>
    <numFmt numFmtId="185" formatCode="0.00_);\(0.00\)"/>
    <numFmt numFmtId="186" formatCode="0.0_);\(0.0\)"/>
  </numFmts>
  <fonts count="9">
    <font>
      <sz val="10"/>
      <name val="Arial"/>
      <family val="2"/>
    </font>
    <font>
      <u val="single"/>
      <sz val="10"/>
      <color indexed="36"/>
      <name val="Arial"/>
      <family val="2"/>
    </font>
    <font>
      <u val="single"/>
      <sz val="10"/>
      <color indexed="12"/>
      <name val="Arial"/>
      <family val="2"/>
    </font>
    <font>
      <b/>
      <sz val="11"/>
      <name val="Times New Roman"/>
      <family val="1"/>
    </font>
    <font>
      <sz val="11"/>
      <name val="Times New Roman"/>
      <family val="1"/>
    </font>
    <font>
      <u val="single"/>
      <sz val="11"/>
      <name val="Times New Roman"/>
      <family val="1"/>
    </font>
    <font>
      <sz val="12"/>
      <name val="Times New Roman"/>
      <family val="1"/>
    </font>
    <font>
      <b/>
      <sz val="12"/>
      <name val="Times New Roman"/>
      <family val="1"/>
    </font>
    <font>
      <i/>
      <sz val="12"/>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50">
    <xf numFmtId="0" fontId="0" fillId="0" borderId="0" xfId="0" applyAlignment="1">
      <alignment/>
    </xf>
    <xf numFmtId="0" fontId="3" fillId="0" borderId="0" xfId="21" applyFont="1" applyBorder="1" applyAlignment="1">
      <alignment/>
      <protection/>
    </xf>
    <xf numFmtId="0" fontId="3" fillId="0" borderId="0" xfId="22" applyFont="1" applyFill="1" applyBorder="1" applyAlignment="1">
      <alignment horizontal="center"/>
      <protection/>
    </xf>
    <xf numFmtId="0" fontId="4" fillId="0" borderId="0" xfId="22" applyFont="1" applyFill="1">
      <alignment/>
      <protection/>
    </xf>
    <xf numFmtId="0" fontId="3" fillId="0" borderId="0" xfId="21" applyFont="1" applyBorder="1">
      <alignment/>
      <protection/>
    </xf>
    <xf numFmtId="0" fontId="3" fillId="0" borderId="0" xfId="22" applyFont="1" applyFill="1" applyAlignment="1">
      <alignment horizontal="center"/>
      <protection/>
    </xf>
    <xf numFmtId="15" fontId="3" fillId="0" borderId="0" xfId="22" applyNumberFormat="1" applyFont="1" applyFill="1" applyBorder="1" applyAlignment="1">
      <alignment horizontal="center"/>
      <protection/>
    </xf>
    <xf numFmtId="176" fontId="4" fillId="0" borderId="0" xfId="15" applyNumberFormat="1" applyFont="1" applyBorder="1" applyAlignment="1">
      <alignment/>
    </xf>
    <xf numFmtId="176" fontId="4" fillId="0" borderId="0" xfId="15" applyNumberFormat="1" applyFont="1" applyFill="1" applyBorder="1" applyAlignment="1">
      <alignment/>
    </xf>
    <xf numFmtId="0" fontId="4" fillId="0" borderId="0" xfId="22" applyFont="1" applyFill="1" applyBorder="1">
      <alignment/>
      <protection/>
    </xf>
    <xf numFmtId="0" fontId="3" fillId="0" borderId="0" xfId="22" applyFont="1" applyFill="1" applyBorder="1">
      <alignment/>
      <protection/>
    </xf>
    <xf numFmtId="0" fontId="4" fillId="0" borderId="0" xfId="22" applyFont="1" applyFill="1" applyBorder="1" quotePrefix="1">
      <alignment/>
      <protection/>
    </xf>
    <xf numFmtId="0" fontId="4" fillId="0" borderId="0" xfId="22" applyFont="1" applyFill="1" applyBorder="1" applyAlignment="1">
      <alignment horizontal="left"/>
      <protection/>
    </xf>
    <xf numFmtId="43" fontId="4" fillId="0" borderId="0" xfId="15" applyNumberFormat="1" applyFont="1" applyFill="1" applyBorder="1" applyAlignment="1">
      <alignment/>
    </xf>
    <xf numFmtId="0" fontId="4" fillId="0" borderId="0" xfId="22" applyFont="1" applyFill="1" applyBorder="1" applyAlignment="1" quotePrefix="1">
      <alignment horizontal="left"/>
      <protection/>
    </xf>
    <xf numFmtId="0" fontId="4" fillId="0" borderId="0" xfId="0" applyFont="1" applyAlignment="1">
      <alignment/>
    </xf>
    <xf numFmtId="0" fontId="3" fillId="0" borderId="0" xfId="22" applyFont="1" applyFill="1" applyBorder="1" applyAlignment="1">
      <alignment horizontal="center" vertical="top"/>
      <protection/>
    </xf>
    <xf numFmtId="177" fontId="4" fillId="0" borderId="0" xfId="22" applyNumberFormat="1" applyFont="1" applyFill="1" applyBorder="1">
      <alignment/>
      <protection/>
    </xf>
    <xf numFmtId="176" fontId="4" fillId="0" borderId="0" xfId="15" applyNumberFormat="1" applyFont="1" applyFill="1" applyAlignment="1">
      <alignment/>
    </xf>
    <xf numFmtId="176" fontId="4" fillId="0" borderId="0" xfId="15" applyNumberFormat="1" applyFont="1" applyFill="1" applyAlignment="1">
      <alignment/>
    </xf>
    <xf numFmtId="176" fontId="4" fillId="0" borderId="1" xfId="15" applyNumberFormat="1" applyFont="1" applyFill="1" applyBorder="1" applyAlignment="1">
      <alignment/>
    </xf>
    <xf numFmtId="176" fontId="3" fillId="0" borderId="0" xfId="15" applyNumberFormat="1" applyFont="1" applyFill="1" applyAlignment="1">
      <alignment/>
    </xf>
    <xf numFmtId="176" fontId="4" fillId="0" borderId="2" xfId="15" applyNumberFormat="1" applyFont="1" applyFill="1" applyBorder="1" applyAlignment="1">
      <alignment/>
    </xf>
    <xf numFmtId="0" fontId="4" fillId="0" borderId="0" xfId="21" applyFont="1">
      <alignment/>
      <protection/>
    </xf>
    <xf numFmtId="0" fontId="3" fillId="0" borderId="0" xfId="21" applyFont="1">
      <alignment/>
      <protection/>
    </xf>
    <xf numFmtId="176" fontId="4" fillId="0" borderId="0" xfId="15" applyNumberFormat="1" applyFont="1" applyBorder="1" applyAlignment="1">
      <alignment horizontal="center"/>
    </xf>
    <xf numFmtId="176" fontId="4" fillId="0" borderId="0" xfId="15" applyNumberFormat="1" applyFont="1" applyAlignment="1">
      <alignment/>
    </xf>
    <xf numFmtId="176" fontId="4" fillId="0" borderId="0" xfId="15" applyNumberFormat="1" applyFont="1" applyAlignment="1">
      <alignment horizontal="center"/>
    </xf>
    <xf numFmtId="176" fontId="4" fillId="0" borderId="0" xfId="15" applyNumberFormat="1" applyFont="1" applyBorder="1" applyAlignment="1">
      <alignment horizontal="right"/>
    </xf>
    <xf numFmtId="0" fontId="4" fillId="0" borderId="0" xfId="0" applyFont="1" applyFill="1" applyAlignment="1">
      <alignment/>
    </xf>
    <xf numFmtId="176" fontId="4" fillId="0" borderId="0" xfId="15" applyNumberFormat="1" applyFont="1" applyAlignment="1">
      <alignment horizontal="right"/>
    </xf>
    <xf numFmtId="176" fontId="4" fillId="0" borderId="0" xfId="15" applyNumberFormat="1" applyFont="1" applyBorder="1" applyAlignment="1" quotePrefix="1">
      <alignment/>
    </xf>
    <xf numFmtId="0" fontId="4" fillId="2" borderId="0" xfId="21" applyFont="1" applyFill="1">
      <alignment/>
      <protection/>
    </xf>
    <xf numFmtId="176" fontId="4" fillId="0" borderId="3" xfId="15" applyNumberFormat="1" applyFont="1" applyBorder="1" applyAlignment="1">
      <alignment/>
    </xf>
    <xf numFmtId="176" fontId="4" fillId="0" borderId="0" xfId="15" applyNumberFormat="1" applyFont="1" applyAlignment="1">
      <alignment horizontal="justify"/>
    </xf>
    <xf numFmtId="0" fontId="4" fillId="0" borderId="0" xfId="24" applyFont="1">
      <alignment/>
      <protection/>
    </xf>
    <xf numFmtId="0" fontId="4" fillId="0" borderId="0" xfId="24" applyFont="1" quotePrefix="1">
      <alignment/>
      <protection/>
    </xf>
    <xf numFmtId="176" fontId="4" fillId="0" borderId="0" xfId="24" applyNumberFormat="1" applyFont="1">
      <alignment/>
      <protection/>
    </xf>
    <xf numFmtId="176" fontId="3" fillId="0" borderId="0" xfId="15" applyNumberFormat="1" applyFont="1" applyAlignment="1">
      <alignment horizontal="center"/>
    </xf>
    <xf numFmtId="0" fontId="3" fillId="0" borderId="0" xfId="0" applyFont="1" applyAlignment="1">
      <alignment/>
    </xf>
    <xf numFmtId="0" fontId="4" fillId="0" borderId="0" xfId="24" applyFont="1" applyBorder="1">
      <alignment/>
      <protection/>
    </xf>
    <xf numFmtId="176" fontId="3" fillId="0" borderId="0" xfId="15" applyNumberFormat="1" applyFont="1" applyBorder="1" applyAlignment="1">
      <alignment horizontal="center"/>
    </xf>
    <xf numFmtId="176" fontId="4" fillId="0" borderId="0" xfId="15" applyNumberFormat="1" applyFont="1" applyBorder="1" applyAlignment="1">
      <alignment horizontal="justify"/>
    </xf>
    <xf numFmtId="0" fontId="4" fillId="0" borderId="0" xfId="0" applyFont="1" applyBorder="1" applyAlignment="1">
      <alignment/>
    </xf>
    <xf numFmtId="0" fontId="4" fillId="0" borderId="0" xfId="24" applyFont="1" applyBorder="1" quotePrefix="1">
      <alignment/>
      <protection/>
    </xf>
    <xf numFmtId="182" fontId="4" fillId="0" borderId="0" xfId="15" applyNumberFormat="1" applyFont="1" applyFill="1" applyBorder="1" applyAlignment="1">
      <alignment/>
    </xf>
    <xf numFmtId="0" fontId="5" fillId="0" borderId="0" xfId="22" applyFont="1" applyFill="1" applyBorder="1">
      <alignment/>
      <protection/>
    </xf>
    <xf numFmtId="0" fontId="6" fillId="0" borderId="0" xfId="0" applyNumberFormat="1" applyFont="1" applyAlignment="1">
      <alignment/>
    </xf>
    <xf numFmtId="0" fontId="6" fillId="0" borderId="0" xfId="0" applyFont="1" applyAlignment="1">
      <alignment/>
    </xf>
    <xf numFmtId="0" fontId="6" fillId="0" borderId="0" xfId="0" applyFont="1" applyAlignment="1">
      <alignment horizontal="center"/>
    </xf>
    <xf numFmtId="0" fontId="7" fillId="0" borderId="0" xfId="21" applyNumberFormat="1" applyFont="1" applyBorder="1" applyAlignment="1">
      <alignment/>
      <protection/>
    </xf>
    <xf numFmtId="0" fontId="6" fillId="0" borderId="0" xfId="21" applyFont="1" applyAlignment="1">
      <alignment horizontal="center"/>
      <protection/>
    </xf>
    <xf numFmtId="0" fontId="6" fillId="0" borderId="0" xfId="21" applyFont="1">
      <alignment/>
      <protection/>
    </xf>
    <xf numFmtId="0" fontId="6" fillId="0" borderId="0" xfId="23" applyFont="1">
      <alignment/>
      <protection/>
    </xf>
    <xf numFmtId="0" fontId="6" fillId="0" borderId="0" xfId="23" applyNumberFormat="1" applyFont="1">
      <alignment/>
      <protection/>
    </xf>
    <xf numFmtId="0" fontId="6" fillId="0" borderId="0" xfId="23" applyFont="1" applyAlignment="1">
      <alignment horizontal="center"/>
      <protection/>
    </xf>
    <xf numFmtId="0" fontId="7" fillId="0" borderId="0" xfId="21" applyNumberFormat="1" applyFont="1">
      <alignment/>
      <protection/>
    </xf>
    <xf numFmtId="0" fontId="6" fillId="0" borderId="0" xfId="21" applyNumberFormat="1" applyFont="1">
      <alignment/>
      <protection/>
    </xf>
    <xf numFmtId="0" fontId="7" fillId="0" borderId="0" xfId="21" applyFont="1" applyAlignment="1">
      <alignment horizontal="center"/>
      <protection/>
    </xf>
    <xf numFmtId="0" fontId="7" fillId="0" borderId="0" xfId="15" applyNumberFormat="1" applyFont="1" applyAlignment="1">
      <alignment/>
    </xf>
    <xf numFmtId="0" fontId="6" fillId="0" borderId="0" xfId="15" applyNumberFormat="1" applyFont="1" applyFill="1" applyAlignment="1">
      <alignment/>
    </xf>
    <xf numFmtId="176" fontId="6" fillId="0" borderId="0" xfId="15" applyNumberFormat="1" applyFont="1" applyFill="1" applyAlignment="1">
      <alignment horizontal="center"/>
    </xf>
    <xf numFmtId="176" fontId="6" fillId="0" borderId="0" xfId="15" applyNumberFormat="1" applyFont="1" applyBorder="1" applyAlignment="1">
      <alignment/>
    </xf>
    <xf numFmtId="176" fontId="6" fillId="0" borderId="0" xfId="15" applyNumberFormat="1" applyFont="1" applyBorder="1" applyAlignment="1">
      <alignment horizontal="center"/>
    </xf>
    <xf numFmtId="176" fontId="6" fillId="0" borderId="0" xfId="15" applyNumberFormat="1" applyFont="1" applyAlignment="1">
      <alignment horizontal="center"/>
    </xf>
    <xf numFmtId="0" fontId="7" fillId="0" borderId="0" xfId="15" applyNumberFormat="1" applyFont="1" applyFill="1" applyAlignment="1">
      <alignment/>
    </xf>
    <xf numFmtId="0" fontId="6" fillId="0" borderId="0" xfId="21" applyFont="1" applyBorder="1">
      <alignment/>
      <protection/>
    </xf>
    <xf numFmtId="176" fontId="6" fillId="0" borderId="2" xfId="15" applyNumberFormat="1" applyFont="1" applyFill="1" applyBorder="1" applyAlignment="1">
      <alignment horizontal="center"/>
    </xf>
    <xf numFmtId="0" fontId="6" fillId="0" borderId="0" xfId="15" applyNumberFormat="1" applyFont="1" applyFill="1" applyAlignment="1">
      <alignment/>
    </xf>
    <xf numFmtId="176" fontId="6" fillId="0" borderId="1" xfId="15" applyNumberFormat="1" applyFont="1" applyFill="1" applyBorder="1" applyAlignment="1">
      <alignment horizontal="center"/>
    </xf>
    <xf numFmtId="0" fontId="6" fillId="0" borderId="0" xfId="21" applyFont="1" applyFill="1" applyBorder="1">
      <alignment/>
      <protection/>
    </xf>
    <xf numFmtId="0" fontId="6" fillId="0" borderId="0" xfId="21" applyFont="1" applyFill="1" applyAlignment="1">
      <alignment horizontal="center"/>
      <protection/>
    </xf>
    <xf numFmtId="176" fontId="6" fillId="0" borderId="0" xfId="21" applyNumberFormat="1" applyFont="1" applyFill="1" applyAlignment="1">
      <alignment horizontal="center"/>
      <protection/>
    </xf>
    <xf numFmtId="0" fontId="6" fillId="0" borderId="0" xfId="21" applyNumberFormat="1" applyFont="1" applyAlignment="1">
      <alignment horizontal="left"/>
      <protection/>
    </xf>
    <xf numFmtId="0" fontId="6" fillId="0" borderId="0" xfId="21" applyFont="1" applyFill="1">
      <alignment/>
      <protection/>
    </xf>
    <xf numFmtId="0" fontId="6" fillId="0" borderId="0" xfId="21" applyNumberFormat="1" applyFont="1" applyFill="1" applyAlignment="1">
      <alignment horizontal="left"/>
      <protection/>
    </xf>
    <xf numFmtId="2" fontId="6" fillId="0" borderId="0" xfId="21" applyNumberFormat="1" applyFont="1" applyFill="1" applyAlignment="1">
      <alignment horizontal="center"/>
      <protection/>
    </xf>
    <xf numFmtId="43" fontId="6" fillId="0" borderId="0" xfId="15" applyFont="1" applyFill="1" applyAlignment="1">
      <alignment horizontal="center"/>
    </xf>
    <xf numFmtId="0" fontId="6" fillId="0" borderId="0" xfId="0" applyFont="1" applyFill="1" applyAlignment="1">
      <alignment/>
    </xf>
    <xf numFmtId="43" fontId="6" fillId="0" borderId="4" xfId="15" applyFont="1" applyFill="1" applyBorder="1" applyAlignment="1">
      <alignment horizontal="center"/>
    </xf>
    <xf numFmtId="0" fontId="6" fillId="0" borderId="0" xfId="15" applyNumberFormat="1" applyFont="1" applyAlignment="1">
      <alignment/>
    </xf>
    <xf numFmtId="176" fontId="6" fillId="0" borderId="0" xfId="21" applyNumberFormat="1" applyFont="1" applyAlignment="1">
      <alignment horizontal="center"/>
      <protection/>
    </xf>
    <xf numFmtId="43" fontId="6" fillId="0" borderId="0" xfId="15" applyFont="1" applyAlignment="1">
      <alignment horizontal="center"/>
    </xf>
    <xf numFmtId="0" fontId="6" fillId="0" borderId="0" xfId="21" applyNumberFormat="1" applyFont="1" applyBorder="1" applyAlignment="1">
      <alignment/>
      <protection/>
    </xf>
    <xf numFmtId="0" fontId="7" fillId="0" borderId="0" xfId="21" applyNumberFormat="1" applyFont="1" applyAlignment="1">
      <alignment/>
      <protection/>
    </xf>
    <xf numFmtId="0" fontId="7" fillId="0" borderId="0" xfId="21" applyNumberFormat="1" applyFont="1" applyAlignment="1" quotePrefix="1">
      <alignment/>
      <protection/>
    </xf>
    <xf numFmtId="0" fontId="6" fillId="0" borderId="0" xfId="15" applyNumberFormat="1" applyFont="1" applyFill="1" applyBorder="1" applyAlignment="1">
      <alignment/>
    </xf>
    <xf numFmtId="0" fontId="6" fillId="0" borderId="0" xfId="21" applyNumberFormat="1" applyFont="1" applyAlignment="1">
      <alignment horizontal="right"/>
      <protection/>
    </xf>
    <xf numFmtId="176" fontId="6" fillId="0" borderId="5" xfId="15" applyNumberFormat="1" applyFont="1" applyFill="1" applyBorder="1" applyAlignment="1">
      <alignment horizontal="center"/>
    </xf>
    <xf numFmtId="176" fontId="6" fillId="0" borderId="6" xfId="15" applyNumberFormat="1" applyFont="1" applyFill="1" applyBorder="1" applyAlignment="1">
      <alignment horizontal="center"/>
    </xf>
    <xf numFmtId="176" fontId="6" fillId="0" borderId="7" xfId="15" applyNumberFormat="1" applyFont="1" applyFill="1" applyBorder="1" applyAlignment="1">
      <alignment horizontal="center"/>
    </xf>
    <xf numFmtId="43" fontId="4" fillId="0" borderId="0" xfId="15" applyFont="1" applyFill="1" applyBorder="1" applyAlignment="1">
      <alignment horizontal="right"/>
    </xf>
    <xf numFmtId="0" fontId="3" fillId="0" borderId="0" xfId="21" applyFont="1" applyFill="1" applyBorder="1" applyAlignment="1">
      <alignment/>
      <protection/>
    </xf>
    <xf numFmtId="0" fontId="3" fillId="0" borderId="0" xfId="21" applyFont="1" applyFill="1" applyBorder="1">
      <alignment/>
      <protection/>
    </xf>
    <xf numFmtId="0" fontId="3" fillId="0" borderId="0" xfId="0" applyFont="1" applyFill="1" applyAlignment="1">
      <alignment horizontal="center"/>
    </xf>
    <xf numFmtId="0" fontId="4" fillId="0" borderId="0" xfId="21" applyFont="1" applyFill="1" applyBorder="1">
      <alignment/>
      <protection/>
    </xf>
    <xf numFmtId="176" fontId="7" fillId="0" borderId="0" xfId="15" applyNumberFormat="1" applyFont="1" applyFill="1" applyAlignment="1">
      <alignment horizontal="center"/>
    </xf>
    <xf numFmtId="0" fontId="4" fillId="0" borderId="0" xfId="21" applyFont="1" applyFill="1" applyBorder="1" applyAlignment="1">
      <alignment/>
      <protection/>
    </xf>
    <xf numFmtId="0" fontId="3" fillId="0" borderId="0" xfId="22" applyFont="1" applyFill="1" applyBorder="1" applyAlignment="1">
      <alignment horizontal="left"/>
      <protection/>
    </xf>
    <xf numFmtId="0" fontId="4" fillId="0" borderId="0" xfId="22" applyFont="1" applyFill="1" applyBorder="1" applyAlignment="1">
      <alignment horizontal="center"/>
      <protection/>
    </xf>
    <xf numFmtId="0" fontId="4" fillId="0" borderId="0" xfId="0" applyFont="1" applyFill="1" applyAlignment="1">
      <alignment horizontal="justify" vertical="top" wrapText="1"/>
    </xf>
    <xf numFmtId="0" fontId="3" fillId="0" borderId="0" xfId="0" applyFont="1" applyFill="1" applyAlignment="1">
      <alignment horizontal="center" vertical="top" wrapText="1"/>
    </xf>
    <xf numFmtId="176" fontId="4" fillId="0" borderId="0" xfId="15" applyNumberFormat="1" applyFont="1" applyFill="1" applyAlignment="1">
      <alignment horizontal="justify" vertical="top" wrapText="1"/>
    </xf>
    <xf numFmtId="176" fontId="4" fillId="0" borderId="1" xfId="15" applyNumberFormat="1" applyFont="1" applyFill="1" applyBorder="1" applyAlignment="1">
      <alignment horizontal="justify" vertical="top" wrapText="1"/>
    </xf>
    <xf numFmtId="176" fontId="4" fillId="0" borderId="0" xfId="0" applyNumberFormat="1" applyFont="1" applyFill="1" applyAlignment="1">
      <alignment horizontal="justify" vertical="top" wrapText="1"/>
    </xf>
    <xf numFmtId="176" fontId="4" fillId="0" borderId="3" xfId="0" applyNumberFormat="1" applyFont="1" applyFill="1" applyBorder="1" applyAlignment="1">
      <alignment horizontal="justify" vertical="top" wrapText="1"/>
    </xf>
    <xf numFmtId="176" fontId="4" fillId="0" borderId="0" xfId="15" applyNumberFormat="1" applyFont="1" applyFill="1" applyBorder="1" applyAlignment="1">
      <alignment horizontal="left"/>
    </xf>
    <xf numFmtId="0" fontId="4" fillId="0" borderId="0" xfId="0" applyFont="1" applyFill="1" applyAlignment="1">
      <alignment wrapText="1"/>
    </xf>
    <xf numFmtId="0" fontId="7" fillId="0" borderId="0" xfId="21" applyFont="1" applyFill="1" applyBorder="1" applyAlignment="1">
      <alignment/>
      <protection/>
    </xf>
    <xf numFmtId="176" fontId="6" fillId="0" borderId="0" xfId="15" applyNumberFormat="1" applyFont="1" applyFill="1" applyAlignment="1">
      <alignment/>
    </xf>
    <xf numFmtId="0" fontId="6" fillId="0" borderId="0" xfId="25" applyFont="1" applyFill="1">
      <alignment/>
      <protection/>
    </xf>
    <xf numFmtId="0" fontId="7" fillId="0" borderId="0" xfId="21" applyFont="1" applyFill="1">
      <alignment/>
      <protection/>
    </xf>
    <xf numFmtId="0" fontId="7" fillId="0" borderId="0" xfId="21" applyFont="1" applyFill="1" applyBorder="1">
      <alignment/>
      <protection/>
    </xf>
    <xf numFmtId="0" fontId="7" fillId="0" borderId="0" xfId="21" applyFont="1" applyFill="1" applyAlignment="1">
      <alignment horizontal="center"/>
      <protection/>
    </xf>
    <xf numFmtId="0" fontId="7" fillId="0" borderId="0" xfId="25" applyFont="1" applyFill="1">
      <alignment/>
      <protection/>
    </xf>
    <xf numFmtId="0" fontId="6" fillId="0" borderId="0" xfId="25" applyFont="1" applyFill="1" applyBorder="1">
      <alignment/>
      <protection/>
    </xf>
    <xf numFmtId="176" fontId="6" fillId="0" borderId="0" xfId="15" applyNumberFormat="1" applyFont="1" applyFill="1" applyBorder="1" applyAlignment="1">
      <alignment/>
    </xf>
    <xf numFmtId="0" fontId="6" fillId="0" borderId="0" xfId="25" applyFont="1" applyFill="1" applyBorder="1" applyAlignment="1" quotePrefix="1">
      <alignment horizontal="left"/>
      <protection/>
    </xf>
    <xf numFmtId="176" fontId="6" fillId="0" borderId="1" xfId="15" applyNumberFormat="1" applyFont="1" applyFill="1" applyBorder="1" applyAlignment="1">
      <alignment/>
    </xf>
    <xf numFmtId="0" fontId="6" fillId="0" borderId="0" xfId="25" applyFont="1" applyFill="1" applyBorder="1" applyAlignment="1">
      <alignment horizontal="left"/>
      <protection/>
    </xf>
    <xf numFmtId="0" fontId="7" fillId="0" borderId="0" xfId="25" applyFont="1" applyFill="1" applyBorder="1">
      <alignment/>
      <protection/>
    </xf>
    <xf numFmtId="176" fontId="6" fillId="0" borderId="8" xfId="15" applyNumberFormat="1" applyFont="1" applyFill="1" applyBorder="1" applyAlignment="1">
      <alignment/>
    </xf>
    <xf numFmtId="176" fontId="6" fillId="0" borderId="0" xfId="15" applyNumberFormat="1" applyFont="1" applyFill="1" applyBorder="1" applyAlignment="1">
      <alignment horizontal="right"/>
    </xf>
    <xf numFmtId="176" fontId="7" fillId="0" borderId="3" xfId="15" applyNumberFormat="1" applyFont="1" applyFill="1" applyBorder="1" applyAlignment="1">
      <alignment/>
    </xf>
    <xf numFmtId="176" fontId="6" fillId="0" borderId="9" xfId="15" applyNumberFormat="1" applyFont="1" applyFill="1" applyBorder="1" applyAlignment="1">
      <alignment/>
    </xf>
    <xf numFmtId="0" fontId="8" fillId="0" borderId="0" xfId="21" applyFont="1" applyFill="1" applyBorder="1" quotePrefix="1">
      <alignment/>
      <protection/>
    </xf>
    <xf numFmtId="0" fontId="6" fillId="0" borderId="0" xfId="0" applyNumberFormat="1" applyFont="1" applyAlignment="1">
      <alignment horizontal="center"/>
    </xf>
    <xf numFmtId="0" fontId="7" fillId="0" borderId="0" xfId="21" applyNumberFormat="1" applyFont="1" applyAlignment="1">
      <alignment horizontal="center"/>
      <protection/>
    </xf>
    <xf numFmtId="0" fontId="7" fillId="0" borderId="0" xfId="21" applyNumberFormat="1" applyFont="1" applyAlignment="1" quotePrefix="1">
      <alignment horizontal="center"/>
      <protection/>
    </xf>
    <xf numFmtId="0" fontId="6" fillId="0" borderId="0" xfId="23" applyNumberFormat="1" applyFont="1" applyAlignment="1">
      <alignment horizontal="center"/>
      <protection/>
    </xf>
    <xf numFmtId="0" fontId="6" fillId="0" borderId="0" xfId="21" applyNumberFormat="1" applyFont="1" applyAlignment="1">
      <alignment horizontal="center"/>
      <protection/>
    </xf>
    <xf numFmtId="0" fontId="7" fillId="0" borderId="0" xfId="15" applyNumberFormat="1" applyFont="1" applyAlignment="1">
      <alignment horizontal="center"/>
    </xf>
    <xf numFmtId="0" fontId="6" fillId="0" borderId="0" xfId="15" applyNumberFormat="1" applyFont="1" applyFill="1" applyAlignment="1">
      <alignment horizontal="center"/>
    </xf>
    <xf numFmtId="0" fontId="6" fillId="0" borderId="0" xfId="15" applyNumberFormat="1" applyFont="1" applyFill="1" applyBorder="1" applyAlignment="1">
      <alignment horizontal="center"/>
    </xf>
    <xf numFmtId="0" fontId="6" fillId="0" borderId="0" xfId="15" applyNumberFormat="1" applyFont="1" applyAlignment="1">
      <alignment horizontal="center"/>
    </xf>
    <xf numFmtId="0" fontId="4" fillId="0" borderId="0" xfId="0" applyFont="1" applyFill="1" applyAlignment="1">
      <alignment horizontal="center"/>
    </xf>
    <xf numFmtId="176" fontId="4" fillId="0" borderId="0" xfId="15" applyNumberFormat="1" applyFont="1" applyFill="1" applyAlignment="1">
      <alignment horizontal="center"/>
    </xf>
    <xf numFmtId="176" fontId="3" fillId="0" borderId="0" xfId="15" applyNumberFormat="1" applyFont="1" applyFill="1" applyAlignment="1">
      <alignment horizontal="center"/>
    </xf>
    <xf numFmtId="0" fontId="4" fillId="0" borderId="0" xfId="0" applyFont="1" applyFill="1" applyAlignment="1">
      <alignment horizontal="center" vertical="top" wrapText="1"/>
    </xf>
    <xf numFmtId="0" fontId="4" fillId="0" borderId="0" xfId="0" applyFont="1" applyFill="1" applyAlignment="1">
      <alignment horizontal="center" wrapText="1"/>
    </xf>
    <xf numFmtId="0" fontId="4" fillId="0" borderId="0" xfId="22" applyFont="1" applyFill="1" applyAlignment="1">
      <alignment horizontal="center"/>
      <protection/>
    </xf>
    <xf numFmtId="0" fontId="6" fillId="0" borderId="0" xfId="15" applyNumberFormat="1" applyFont="1" applyFill="1" applyAlignment="1">
      <alignment wrapText="1"/>
    </xf>
    <xf numFmtId="0" fontId="4" fillId="0" borderId="0" xfId="22" applyFont="1" applyFill="1" applyBorder="1" applyAlignment="1">
      <alignment horizontal="justify" vertical="top" wrapText="1"/>
      <protection/>
    </xf>
    <xf numFmtId="0" fontId="4" fillId="0" borderId="0" xfId="0" applyFont="1" applyFill="1" applyAlignment="1">
      <alignment horizontal="justify" vertical="top" wrapText="1"/>
    </xf>
    <xf numFmtId="176" fontId="4" fillId="0" borderId="0" xfId="15" applyNumberFormat="1" applyFont="1" applyFill="1" applyBorder="1" applyAlignment="1">
      <alignment horizontal="left" wrapText="1"/>
    </xf>
    <xf numFmtId="0" fontId="4" fillId="0" borderId="0" xfId="0" applyFont="1" applyFill="1" applyAlignment="1">
      <alignment wrapText="1"/>
    </xf>
    <xf numFmtId="37" fontId="3" fillId="0" borderId="0" xfId="22" applyNumberFormat="1" applyFont="1" applyFill="1" applyAlignment="1">
      <alignment/>
      <protection/>
    </xf>
    <xf numFmtId="0" fontId="4" fillId="0" borderId="0" xfId="22" applyFont="1" applyFill="1" applyAlignment="1">
      <alignment/>
      <protection/>
    </xf>
    <xf numFmtId="0" fontId="3" fillId="0" borderId="0" xfId="22" applyFont="1" applyFill="1" applyAlignment="1">
      <alignment/>
      <protection/>
    </xf>
    <xf numFmtId="0" fontId="6" fillId="0" borderId="0" xfId="25" applyFont="1" applyFill="1" applyAlignment="1">
      <alignment horizontal="left" wrapText="1" shrinkToFit="1"/>
      <protection/>
    </xf>
  </cellXfs>
  <cellStyles count="13">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Sheet1" xfId="22"/>
    <cellStyle name="Normal_Sheet2" xfId="23"/>
    <cellStyle name="Normal_Sheet3" xfId="24"/>
    <cellStyle name="Normal_Sheet4"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view="pageBreakPreview" zoomScaleSheetLayoutView="100" workbookViewId="0" topLeftCell="A37">
      <selection activeCell="B47" sqref="B47"/>
    </sheetView>
  </sheetViews>
  <sheetFormatPr defaultColWidth="9.140625" defaultRowHeight="12.75"/>
  <cols>
    <col min="1" max="1" width="3.7109375" style="47" customWidth="1"/>
    <col min="2" max="2" width="42.28125" style="47" bestFit="1" customWidth="1"/>
    <col min="3" max="3" width="9.57421875" style="126" customWidth="1"/>
    <col min="4" max="4" width="16.421875" style="49" bestFit="1" customWidth="1"/>
    <col min="5" max="5" width="32.7109375" style="48" customWidth="1"/>
    <col min="6" max="6" width="9.140625" style="48" customWidth="1"/>
    <col min="7" max="7" width="15.421875" style="48" customWidth="1"/>
    <col min="8" max="8" width="14.8515625" style="48" customWidth="1"/>
    <col min="9" max="10" width="15.57421875" style="48" customWidth="1"/>
    <col min="11" max="12" width="16.28125" style="48" bestFit="1" customWidth="1"/>
    <col min="13" max="13" width="15.57421875" style="48" bestFit="1" customWidth="1"/>
    <col min="14" max="15" width="13.00390625" style="48" bestFit="1" customWidth="1"/>
    <col min="16" max="16" width="14.140625" style="48" customWidth="1"/>
    <col min="17" max="16384" width="9.140625" style="48" customWidth="1"/>
  </cols>
  <sheetData>
    <row r="1" ht="15.75">
      <c r="A1" s="47" t="str">
        <f>+'IS'!A1</f>
        <v>Company No: 633621-X</v>
      </c>
    </row>
    <row r="3" spans="1:10" ht="15.75">
      <c r="A3" s="50" t="str">
        <f>+'IS'!A3</f>
        <v>A-RANK BERHAD</v>
      </c>
      <c r="B3" s="84"/>
      <c r="C3" s="127"/>
      <c r="D3" s="51"/>
      <c r="E3" s="52"/>
      <c r="F3" s="51"/>
      <c r="G3" s="52"/>
      <c r="H3" s="51"/>
      <c r="I3" s="53"/>
      <c r="J3" s="53"/>
    </row>
    <row r="4" spans="1:10" ht="15.75">
      <c r="A4" s="83" t="str">
        <f>+'IS'!A4</f>
        <v>(Incorporated in Malaysia)</v>
      </c>
      <c r="B4" s="85"/>
      <c r="C4" s="128"/>
      <c r="D4" s="51"/>
      <c r="E4" s="52"/>
      <c r="F4" s="51"/>
      <c r="G4" s="52"/>
      <c r="H4" s="51"/>
      <c r="I4" s="53"/>
      <c r="J4" s="53"/>
    </row>
    <row r="5" spans="1:10" ht="15.75">
      <c r="A5" s="54"/>
      <c r="B5" s="54"/>
      <c r="C5" s="129"/>
      <c r="D5" s="55"/>
      <c r="E5" s="53"/>
      <c r="F5" s="53"/>
      <c r="G5" s="53"/>
      <c r="H5" s="53"/>
      <c r="I5" s="53"/>
      <c r="J5" s="53"/>
    </row>
    <row r="6" spans="1:10" ht="15.75">
      <c r="A6" s="56" t="s">
        <v>55</v>
      </c>
      <c r="B6" s="56"/>
      <c r="C6" s="127"/>
      <c r="D6" s="51"/>
      <c r="E6" s="52"/>
      <c r="F6" s="51"/>
      <c r="G6" s="52"/>
      <c r="H6" s="51"/>
      <c r="I6" s="53"/>
      <c r="J6" s="53"/>
    </row>
    <row r="7" spans="1:10" ht="15.75">
      <c r="A7" s="56" t="s">
        <v>86</v>
      </c>
      <c r="B7" s="56"/>
      <c r="C7" s="127"/>
      <c r="D7" s="51"/>
      <c r="E7" s="52"/>
      <c r="F7" s="51"/>
      <c r="G7" s="52"/>
      <c r="H7" s="51"/>
      <c r="I7" s="53"/>
      <c r="J7" s="53"/>
    </row>
    <row r="8" spans="1:10" ht="6" customHeight="1">
      <c r="A8" s="56"/>
      <c r="B8" s="56"/>
      <c r="C8" s="127"/>
      <c r="D8" s="51"/>
      <c r="E8" s="52"/>
      <c r="F8" s="51"/>
      <c r="G8" s="52"/>
      <c r="H8" s="51"/>
      <c r="I8" s="53"/>
      <c r="J8" s="53"/>
    </row>
    <row r="9" spans="1:6" ht="15.75">
      <c r="A9" s="56" t="s">
        <v>4</v>
      </c>
      <c r="B9" s="56"/>
      <c r="C9" s="127"/>
      <c r="D9" s="51"/>
      <c r="E9" s="52"/>
      <c r="F9" s="51"/>
    </row>
    <row r="10" spans="1:6" ht="15.75">
      <c r="A10" s="56"/>
      <c r="B10" s="56"/>
      <c r="C10" s="127"/>
      <c r="D10" s="51"/>
      <c r="E10" s="52"/>
      <c r="F10" s="51"/>
    </row>
    <row r="11" spans="1:6" ht="15.75">
      <c r="A11" s="57"/>
      <c r="B11" s="57"/>
      <c r="C11" s="127" t="s">
        <v>111</v>
      </c>
      <c r="D11" s="58" t="s">
        <v>1</v>
      </c>
      <c r="E11" s="52"/>
      <c r="F11" s="51"/>
    </row>
    <row r="12" spans="1:6" ht="15.75">
      <c r="A12" s="57"/>
      <c r="B12" s="57"/>
      <c r="C12" s="130"/>
      <c r="D12" s="58"/>
      <c r="E12" s="52"/>
      <c r="F12" s="51"/>
    </row>
    <row r="13" spans="1:6" ht="15.75">
      <c r="A13" s="59" t="s">
        <v>96</v>
      </c>
      <c r="B13" s="59"/>
      <c r="C13" s="131"/>
      <c r="D13" s="51"/>
      <c r="E13" s="52"/>
      <c r="F13" s="51"/>
    </row>
    <row r="14" spans="1:6" ht="15.75">
      <c r="A14" s="60" t="s">
        <v>99</v>
      </c>
      <c r="B14" s="60"/>
      <c r="C14" s="132"/>
      <c r="D14" s="61">
        <v>39344</v>
      </c>
      <c r="E14" s="62"/>
      <c r="F14" s="64"/>
    </row>
    <row r="15" spans="1:6" ht="15.75">
      <c r="A15" s="60"/>
      <c r="B15" s="60"/>
      <c r="C15" s="132"/>
      <c r="D15" s="61"/>
      <c r="E15" s="62"/>
      <c r="F15" s="63"/>
    </row>
    <row r="16" spans="1:6" ht="15.75">
      <c r="A16" s="65" t="s">
        <v>36</v>
      </c>
      <c r="B16" s="86"/>
      <c r="C16" s="133"/>
      <c r="D16" s="88"/>
      <c r="E16" s="62"/>
      <c r="F16" s="63"/>
    </row>
    <row r="17" spans="1:6" ht="15.75">
      <c r="A17" s="60"/>
      <c r="B17" s="86" t="s">
        <v>0</v>
      </c>
      <c r="C17" s="133"/>
      <c r="D17" s="89">
        <v>5838</v>
      </c>
      <c r="E17" s="62"/>
      <c r="F17" s="63"/>
    </row>
    <row r="18" spans="1:6" ht="15.75">
      <c r="A18" s="60"/>
      <c r="B18" s="86" t="s">
        <v>56</v>
      </c>
      <c r="C18" s="133"/>
      <c r="D18" s="89">
        <v>20565</v>
      </c>
      <c r="E18" s="62"/>
      <c r="F18" s="63"/>
    </row>
    <row r="19" spans="1:6" ht="15.75">
      <c r="A19" s="60"/>
      <c r="B19" s="86" t="s">
        <v>97</v>
      </c>
      <c r="C19" s="133"/>
      <c r="D19" s="89">
        <v>1003</v>
      </c>
      <c r="E19" s="62"/>
      <c r="F19" s="63"/>
    </row>
    <row r="20" spans="1:6" ht="15.75">
      <c r="A20" s="60"/>
      <c r="B20" s="86" t="s">
        <v>98</v>
      </c>
      <c r="C20" s="133"/>
      <c r="D20" s="89">
        <v>2</v>
      </c>
      <c r="E20" s="62"/>
      <c r="F20" s="63"/>
    </row>
    <row r="21" spans="1:6" ht="15.75">
      <c r="A21" s="60"/>
      <c r="B21" s="86" t="s">
        <v>57</v>
      </c>
      <c r="C21" s="133"/>
      <c r="D21" s="89">
        <v>1467</v>
      </c>
      <c r="E21" s="62"/>
      <c r="F21" s="63"/>
    </row>
    <row r="22" spans="1:6" ht="15.75">
      <c r="A22" s="60"/>
      <c r="B22" s="86"/>
      <c r="C22" s="133"/>
      <c r="D22" s="90">
        <f>SUM(D17:D21)</f>
        <v>28875</v>
      </c>
      <c r="E22" s="62"/>
      <c r="F22" s="63"/>
    </row>
    <row r="23" spans="1:6" ht="15.75">
      <c r="A23" s="60"/>
      <c r="B23" s="86"/>
      <c r="C23" s="133"/>
      <c r="D23" s="89"/>
      <c r="E23" s="62"/>
      <c r="F23" s="63"/>
    </row>
    <row r="24" spans="1:6" ht="15.75">
      <c r="A24" s="65" t="s">
        <v>37</v>
      </c>
      <c r="B24" s="86"/>
      <c r="C24" s="133"/>
      <c r="D24" s="89"/>
      <c r="E24" s="62"/>
      <c r="F24" s="63"/>
    </row>
    <row r="25" spans="1:6" ht="15.75">
      <c r="A25" s="60"/>
      <c r="B25" s="86" t="s">
        <v>58</v>
      </c>
      <c r="C25" s="133"/>
      <c r="D25" s="89">
        <v>5425</v>
      </c>
      <c r="E25" s="62"/>
      <c r="F25" s="63"/>
    </row>
    <row r="26" spans="1:6" ht="15.75">
      <c r="A26" s="60"/>
      <c r="B26" s="86" t="s">
        <v>59</v>
      </c>
      <c r="C26" s="133"/>
      <c r="D26" s="89">
        <v>3833</v>
      </c>
      <c r="E26" s="62"/>
      <c r="F26" s="63"/>
    </row>
    <row r="27" spans="1:6" ht="15.75">
      <c r="A27" s="60"/>
      <c r="B27" s="86" t="s">
        <v>88</v>
      </c>
      <c r="C27" s="133" t="s">
        <v>112</v>
      </c>
      <c r="D27" s="89">
        <v>5714</v>
      </c>
      <c r="E27" s="62"/>
      <c r="F27" s="63"/>
    </row>
    <row r="28" spans="1:6" ht="15.75">
      <c r="A28" s="60"/>
      <c r="B28" s="86" t="s">
        <v>60</v>
      </c>
      <c r="C28" s="133"/>
      <c r="D28" s="89">
        <v>91</v>
      </c>
      <c r="E28" s="62"/>
      <c r="F28" s="64"/>
    </row>
    <row r="29" spans="1:6" ht="15.75">
      <c r="A29" s="60"/>
      <c r="B29" s="86"/>
      <c r="C29" s="133"/>
      <c r="D29" s="90">
        <f>SUM(D25:D28)</f>
        <v>15063</v>
      </c>
      <c r="E29" s="62"/>
      <c r="F29" s="64"/>
    </row>
    <row r="30" spans="1:6" ht="15.75">
      <c r="A30" s="60"/>
      <c r="B30" s="60"/>
      <c r="C30" s="132"/>
      <c r="D30" s="61"/>
      <c r="E30" s="62"/>
      <c r="F30" s="64"/>
    </row>
    <row r="31" spans="1:6" ht="15.75">
      <c r="A31" s="65" t="s">
        <v>44</v>
      </c>
      <c r="B31" s="60"/>
      <c r="C31" s="132"/>
      <c r="D31" s="61">
        <f>D22-D29</f>
        <v>13812</v>
      </c>
      <c r="E31" s="62"/>
      <c r="F31" s="64"/>
    </row>
    <row r="32" spans="1:6" ht="15.75">
      <c r="A32" s="65"/>
      <c r="B32" s="60"/>
      <c r="C32" s="132"/>
      <c r="D32" s="61"/>
      <c r="E32" s="66"/>
      <c r="F32" s="51"/>
    </row>
    <row r="33" spans="1:6" ht="16.5" thickBot="1">
      <c r="A33" s="60"/>
      <c r="B33" s="60"/>
      <c r="C33" s="132"/>
      <c r="D33" s="67">
        <f>SUM(D14:D14,D31)</f>
        <v>53156</v>
      </c>
      <c r="E33" s="66"/>
      <c r="F33" s="51"/>
    </row>
    <row r="34" spans="1:6" ht="15.75">
      <c r="A34" s="60"/>
      <c r="B34" s="60"/>
      <c r="C34" s="132"/>
      <c r="D34" s="61"/>
      <c r="E34" s="66"/>
      <c r="F34" s="51"/>
    </row>
    <row r="35" spans="1:6" ht="15.75">
      <c r="A35" s="65" t="s">
        <v>38</v>
      </c>
      <c r="B35" s="60"/>
      <c r="C35" s="132"/>
      <c r="D35" s="61"/>
      <c r="E35" s="66"/>
      <c r="F35" s="51"/>
    </row>
    <row r="36" spans="1:6" ht="15.75">
      <c r="A36" s="65"/>
      <c r="B36" s="60"/>
      <c r="C36" s="132"/>
      <c r="D36" s="61"/>
      <c r="E36" s="66"/>
      <c r="F36" s="51"/>
    </row>
    <row r="37" spans="1:6" ht="15.75">
      <c r="A37" s="65" t="s">
        <v>39</v>
      </c>
      <c r="B37" s="60"/>
      <c r="C37" s="132"/>
      <c r="D37" s="61"/>
      <c r="E37" s="66"/>
      <c r="F37" s="51"/>
    </row>
    <row r="38" spans="1:6" ht="15.75">
      <c r="A38" s="60" t="s">
        <v>40</v>
      </c>
      <c r="B38" s="60"/>
      <c r="C38" s="132"/>
      <c r="D38" s="61">
        <v>40000</v>
      </c>
      <c r="E38" s="66"/>
      <c r="F38" s="51"/>
    </row>
    <row r="39" spans="1:6" ht="15.75">
      <c r="A39" s="68" t="s">
        <v>85</v>
      </c>
      <c r="B39" s="68"/>
      <c r="C39" s="132"/>
      <c r="D39" s="69">
        <v>7378</v>
      </c>
      <c r="E39" s="66"/>
      <c r="F39" s="51"/>
    </row>
    <row r="40" spans="1:6" ht="15.75">
      <c r="A40" s="65" t="s">
        <v>41</v>
      </c>
      <c r="B40" s="60"/>
      <c r="C40" s="132"/>
      <c r="D40" s="61">
        <f>SUM(D38:D39)</f>
        <v>47378</v>
      </c>
      <c r="E40" s="66"/>
      <c r="F40" s="51"/>
    </row>
    <row r="41" spans="1:6" ht="15.75">
      <c r="A41" s="60"/>
      <c r="B41" s="60"/>
      <c r="C41" s="132"/>
      <c r="D41" s="61"/>
      <c r="E41" s="66"/>
      <c r="F41" s="51"/>
    </row>
    <row r="42" spans="1:6" ht="15.75">
      <c r="A42" s="65" t="s">
        <v>42</v>
      </c>
      <c r="B42" s="60"/>
      <c r="C42" s="132"/>
      <c r="D42" s="61"/>
      <c r="E42" s="70"/>
      <c r="F42" s="71"/>
    </row>
    <row r="43" spans="1:6" ht="15.75">
      <c r="A43" s="60" t="s">
        <v>113</v>
      </c>
      <c r="B43" s="60"/>
      <c r="C43" s="133" t="s">
        <v>112</v>
      </c>
      <c r="D43" s="61">
        <v>2873</v>
      </c>
      <c r="E43" s="70"/>
      <c r="F43" s="72"/>
    </row>
    <row r="44" spans="1:6" ht="15.75">
      <c r="A44" s="60" t="s">
        <v>43</v>
      </c>
      <c r="B44" s="60"/>
      <c r="C44" s="132"/>
      <c r="D44" s="61">
        <v>2905</v>
      </c>
      <c r="E44" s="70"/>
      <c r="F44" s="72"/>
    </row>
    <row r="45" spans="1:6" ht="16.5" thickBot="1">
      <c r="A45" s="60"/>
      <c r="B45" s="60"/>
      <c r="C45" s="132"/>
      <c r="D45" s="67">
        <f>SUM(D40:D44)</f>
        <v>53156</v>
      </c>
      <c r="E45" s="70"/>
      <c r="F45" s="72"/>
    </row>
    <row r="46" spans="1:6" ht="15.75">
      <c r="A46" s="73"/>
      <c r="B46" s="87"/>
      <c r="C46" s="130"/>
      <c r="D46" s="61">
        <f>D33-D45</f>
        <v>0</v>
      </c>
      <c r="E46" s="74"/>
      <c r="F46" s="72"/>
    </row>
    <row r="47" spans="1:6" ht="15.75">
      <c r="A47" s="73"/>
      <c r="B47" s="87"/>
      <c r="C47" s="130"/>
      <c r="D47" s="61"/>
      <c r="E47" s="74"/>
      <c r="F47" s="72"/>
    </row>
    <row r="48" spans="1:6" ht="15.75">
      <c r="A48" s="73"/>
      <c r="B48" s="87"/>
      <c r="C48" s="130"/>
      <c r="D48" s="96" t="s">
        <v>100</v>
      </c>
      <c r="E48" s="74"/>
      <c r="F48" s="72"/>
    </row>
    <row r="49" spans="1:6" s="78" customFormat="1" ht="15.75">
      <c r="A49" s="75" t="s">
        <v>103</v>
      </c>
      <c r="B49" s="60"/>
      <c r="C49" s="132"/>
      <c r="D49" s="76"/>
      <c r="E49" s="74"/>
      <c r="F49" s="77"/>
    </row>
    <row r="50" spans="1:6" s="78" customFormat="1" ht="16.5" thickBot="1">
      <c r="A50" s="75" t="s">
        <v>104</v>
      </c>
      <c r="B50" s="60"/>
      <c r="C50" s="132"/>
      <c r="D50" s="79">
        <f>+D40/D38/2</f>
        <v>0.592225</v>
      </c>
      <c r="E50" s="74"/>
      <c r="F50" s="77"/>
    </row>
    <row r="51" spans="1:6" s="78" customFormat="1" ht="15.75">
      <c r="A51" s="60"/>
      <c r="B51" s="60"/>
      <c r="C51" s="132"/>
      <c r="D51" s="72"/>
      <c r="E51" s="74"/>
      <c r="F51" s="77"/>
    </row>
    <row r="52" spans="1:6" s="78" customFormat="1" ht="15.75">
      <c r="A52" s="60"/>
      <c r="B52" s="60"/>
      <c r="C52" s="132"/>
      <c r="D52" s="72"/>
      <c r="E52" s="74"/>
      <c r="F52" s="77"/>
    </row>
    <row r="53" spans="1:6" s="78" customFormat="1" ht="15.75">
      <c r="A53" s="141" t="s">
        <v>106</v>
      </c>
      <c r="B53" s="141"/>
      <c r="C53" s="141"/>
      <c r="D53" s="141"/>
      <c r="E53" s="141"/>
      <c r="F53" s="77"/>
    </row>
    <row r="54" spans="1:6" ht="15.75">
      <c r="A54" s="141"/>
      <c r="B54" s="141"/>
      <c r="C54" s="141"/>
      <c r="D54" s="141"/>
      <c r="E54" s="141"/>
      <c r="F54" s="82"/>
    </row>
    <row r="55" spans="1:6" ht="15.75">
      <c r="A55" s="80"/>
      <c r="B55" s="80"/>
      <c r="C55" s="134"/>
      <c r="D55" s="81"/>
      <c r="E55" s="52"/>
      <c r="F55" s="82"/>
    </row>
    <row r="56" spans="1:6" ht="15.75">
      <c r="A56" s="80"/>
      <c r="B56" s="80"/>
      <c r="C56" s="134"/>
      <c r="D56" s="51"/>
      <c r="E56" s="52"/>
      <c r="F56" s="51"/>
    </row>
    <row r="57" spans="1:10" ht="15.75">
      <c r="A57" s="80"/>
      <c r="B57" s="80"/>
      <c r="C57" s="134"/>
      <c r="D57" s="51"/>
      <c r="E57" s="52"/>
      <c r="F57" s="51"/>
      <c r="G57" s="52"/>
      <c r="H57" s="51"/>
      <c r="I57" s="52"/>
      <c r="J57" s="52"/>
    </row>
    <row r="58" spans="1:10" ht="15.75">
      <c r="A58" s="80"/>
      <c r="B58" s="80"/>
      <c r="C58" s="134"/>
      <c r="D58" s="51"/>
      <c r="E58" s="52"/>
      <c r="F58" s="51"/>
      <c r="G58" s="52"/>
      <c r="H58" s="51"/>
      <c r="I58" s="52"/>
      <c r="J58" s="52"/>
    </row>
  </sheetData>
  <mergeCells count="1">
    <mergeCell ref="A53:E54"/>
  </mergeCells>
  <printOptions/>
  <pageMargins left="0.75" right="0.75" top="0.7" bottom="0.61" header="0.5" footer="0.5"/>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H89"/>
  <sheetViews>
    <sheetView tabSelected="1" view="pageBreakPreview" zoomScaleSheetLayoutView="100" workbookViewId="0" topLeftCell="A10">
      <selection activeCell="E21" sqref="E21"/>
    </sheetView>
  </sheetViews>
  <sheetFormatPr defaultColWidth="9.140625" defaultRowHeight="15" customHeight="1"/>
  <cols>
    <col min="1" max="1" width="3.00390625" style="29" customWidth="1"/>
    <col min="2" max="2" width="3.140625" style="29" customWidth="1"/>
    <col min="3" max="3" width="39.28125" style="29" bestFit="1" customWidth="1"/>
    <col min="4" max="4" width="8.00390625" style="135" customWidth="1"/>
    <col min="5" max="5" width="25.7109375" style="29" customWidth="1"/>
    <col min="6" max="6" width="2.28125" style="29" customWidth="1"/>
    <col min="7" max="7" width="25.7109375" style="29" customWidth="1"/>
    <col min="8" max="8" width="2.28125" style="29" customWidth="1"/>
    <col min="9" max="9" width="10.421875" style="29" bestFit="1" customWidth="1"/>
    <col min="10" max="16384" width="9.140625" style="29" customWidth="1"/>
  </cols>
  <sheetData>
    <row r="1" ht="15" customHeight="1">
      <c r="A1" s="29" t="s">
        <v>50</v>
      </c>
    </row>
    <row r="3" spans="1:8" ht="15" customHeight="1">
      <c r="A3" s="92" t="s">
        <v>51</v>
      </c>
      <c r="B3" s="92"/>
      <c r="C3" s="2"/>
      <c r="D3" s="2"/>
      <c r="E3" s="2"/>
      <c r="F3" s="2"/>
      <c r="G3" s="3"/>
      <c r="H3" s="9"/>
    </row>
    <row r="4" spans="1:8" ht="15" customHeight="1">
      <c r="A4" s="97" t="s">
        <v>26</v>
      </c>
      <c r="B4" s="98"/>
      <c r="C4" s="2"/>
      <c r="D4" s="2"/>
      <c r="E4" s="2"/>
      <c r="F4" s="2"/>
      <c r="G4" s="3"/>
      <c r="H4" s="9"/>
    </row>
    <row r="5" spans="1:8" ht="7.5" customHeight="1">
      <c r="A5" s="95"/>
      <c r="B5" s="98"/>
      <c r="C5" s="2"/>
      <c r="D5" s="2"/>
      <c r="E5" s="2"/>
      <c r="F5" s="2"/>
      <c r="G5" s="3"/>
      <c r="H5" s="9"/>
    </row>
    <row r="6" spans="1:8" ht="15" customHeight="1">
      <c r="A6" s="93" t="s">
        <v>101</v>
      </c>
      <c r="B6" s="98"/>
      <c r="C6" s="2"/>
      <c r="D6" s="2"/>
      <c r="E6" s="2"/>
      <c r="F6" s="2"/>
      <c r="G6" s="3"/>
      <c r="H6" s="9"/>
    </row>
    <row r="7" spans="1:8" ht="15" customHeight="1">
      <c r="A7" s="93" t="s">
        <v>105</v>
      </c>
      <c r="B7" s="98"/>
      <c r="C7" s="2"/>
      <c r="D7" s="2"/>
      <c r="E7" s="2"/>
      <c r="F7" s="2"/>
      <c r="G7" s="3"/>
      <c r="H7" s="9"/>
    </row>
    <row r="8" spans="1:8" ht="15" customHeight="1">
      <c r="A8" s="98" t="s">
        <v>4</v>
      </c>
      <c r="B8" s="98"/>
      <c r="C8" s="2"/>
      <c r="D8" s="2"/>
      <c r="E8" s="2"/>
      <c r="F8" s="2"/>
      <c r="G8" s="3"/>
      <c r="H8" s="9"/>
    </row>
    <row r="9" spans="1:8" ht="7.5" customHeight="1">
      <c r="A9" s="98"/>
      <c r="B9" s="98"/>
      <c r="C9" s="2"/>
      <c r="D9" s="2"/>
      <c r="E9" s="2"/>
      <c r="F9" s="2"/>
      <c r="G9" s="3"/>
      <c r="H9" s="9"/>
    </row>
    <row r="10" spans="1:8" ht="15" customHeight="1">
      <c r="A10" s="10"/>
      <c r="B10" s="9"/>
      <c r="C10" s="9"/>
      <c r="D10" s="99"/>
      <c r="E10" s="16" t="s">
        <v>74</v>
      </c>
      <c r="F10" s="10"/>
      <c r="G10" s="5"/>
      <c r="H10" s="10"/>
    </row>
    <row r="11" spans="1:8" ht="15" customHeight="1">
      <c r="A11" s="2"/>
      <c r="B11" s="99"/>
      <c r="C11" s="99"/>
      <c r="D11" s="99"/>
      <c r="E11" s="2" t="s">
        <v>7</v>
      </c>
      <c r="F11" s="10"/>
      <c r="G11" s="5" t="s">
        <v>120</v>
      </c>
      <c r="H11" s="2"/>
    </row>
    <row r="12" spans="1:8" ht="15" customHeight="1">
      <c r="A12" s="10"/>
      <c r="B12" s="9"/>
      <c r="C12" s="9"/>
      <c r="D12" s="99"/>
      <c r="E12" s="94" t="s">
        <v>25</v>
      </c>
      <c r="F12" s="2"/>
      <c r="G12" s="94" t="s">
        <v>25</v>
      </c>
      <c r="H12" s="10"/>
    </row>
    <row r="13" spans="1:8" ht="15" customHeight="1">
      <c r="A13" s="10"/>
      <c r="B13" s="9"/>
      <c r="C13" s="9"/>
      <c r="D13" s="99"/>
      <c r="E13" s="6" t="s">
        <v>87</v>
      </c>
      <c r="F13" s="6"/>
      <c r="G13" s="6" t="s">
        <v>87</v>
      </c>
      <c r="H13" s="10"/>
    </row>
    <row r="14" spans="1:8" ht="15" customHeight="1">
      <c r="A14" s="10"/>
      <c r="B14" s="9"/>
      <c r="C14" s="9"/>
      <c r="D14" s="2" t="s">
        <v>111</v>
      </c>
      <c r="E14" s="2" t="s">
        <v>1</v>
      </c>
      <c r="F14" s="2"/>
      <c r="G14" s="2" t="s">
        <v>1</v>
      </c>
      <c r="H14" s="10"/>
    </row>
    <row r="15" spans="1:8" ht="15" customHeight="1">
      <c r="A15" s="10"/>
      <c r="B15" s="9"/>
      <c r="C15" s="9"/>
      <c r="D15" s="99"/>
      <c r="E15" s="2"/>
      <c r="F15" s="2"/>
      <c r="G15" s="2"/>
      <c r="H15" s="10"/>
    </row>
    <row r="16" spans="1:8" ht="15" customHeight="1">
      <c r="A16" s="10"/>
      <c r="B16" s="9"/>
      <c r="C16" s="18" t="s">
        <v>71</v>
      </c>
      <c r="D16" s="136"/>
      <c r="E16" s="19">
        <v>41272</v>
      </c>
      <c r="F16" s="2"/>
      <c r="G16" s="19">
        <v>71743</v>
      </c>
      <c r="H16" s="10"/>
    </row>
    <row r="17" spans="1:8" ht="15" customHeight="1">
      <c r="A17" s="10"/>
      <c r="B17" s="9"/>
      <c r="C17" s="18" t="s">
        <v>27</v>
      </c>
      <c r="D17" s="136"/>
      <c r="E17" s="20">
        <v>-37011</v>
      </c>
      <c r="F17" s="2"/>
      <c r="G17" s="20">
        <v>-64694</v>
      </c>
      <c r="H17" s="10"/>
    </row>
    <row r="18" spans="1:8" ht="15" customHeight="1">
      <c r="A18" s="10"/>
      <c r="B18" s="11"/>
      <c r="C18" s="21" t="s">
        <v>28</v>
      </c>
      <c r="D18" s="137"/>
      <c r="E18" s="19">
        <f>SUM(E16:E17)</f>
        <v>4261</v>
      </c>
      <c r="F18" s="8"/>
      <c r="G18" s="19">
        <f>SUM(G16:G17)</f>
        <v>7049</v>
      </c>
      <c r="H18" s="8"/>
    </row>
    <row r="19" spans="1:8" ht="7.5" customHeight="1">
      <c r="A19" s="10"/>
      <c r="B19" s="11"/>
      <c r="C19" s="18"/>
      <c r="D19" s="136"/>
      <c r="E19" s="19"/>
      <c r="F19" s="8"/>
      <c r="G19" s="19"/>
      <c r="H19" s="8"/>
    </row>
    <row r="20" spans="1:8" ht="15" customHeight="1">
      <c r="A20" s="10"/>
      <c r="B20" s="11"/>
      <c r="C20" s="18" t="s">
        <v>29</v>
      </c>
      <c r="D20" s="136"/>
      <c r="E20" s="19">
        <v>20</v>
      </c>
      <c r="F20" s="8"/>
      <c r="G20" s="19">
        <v>22</v>
      </c>
      <c r="H20" s="8">
        <v>0</v>
      </c>
    </row>
    <row r="21" spans="1:8" ht="15" customHeight="1">
      <c r="A21" s="10"/>
      <c r="B21" s="9"/>
      <c r="C21" s="18" t="s">
        <v>30</v>
      </c>
      <c r="D21" s="136"/>
      <c r="E21" s="19">
        <v>-148</v>
      </c>
      <c r="F21" s="8"/>
      <c r="G21" s="19">
        <f>-65-148</f>
        <v>-213</v>
      </c>
      <c r="H21" s="8"/>
    </row>
    <row r="22" spans="1:8" ht="15" customHeight="1">
      <c r="A22" s="10"/>
      <c r="B22" s="11"/>
      <c r="C22" s="18" t="s">
        <v>49</v>
      </c>
      <c r="D22" s="136"/>
      <c r="E22" s="19">
        <v>-588</v>
      </c>
      <c r="F22" s="8"/>
      <c r="G22" s="19">
        <f>-254-588</f>
        <v>-842</v>
      </c>
      <c r="H22" s="8"/>
    </row>
    <row r="23" spans="1:8" ht="15" customHeight="1">
      <c r="A23" s="10"/>
      <c r="B23" s="11"/>
      <c r="C23" s="18" t="s">
        <v>31</v>
      </c>
      <c r="D23" s="136"/>
      <c r="E23" s="20">
        <v>0</v>
      </c>
      <c r="F23" s="8"/>
      <c r="G23" s="20">
        <v>0</v>
      </c>
      <c r="H23" s="8"/>
    </row>
    <row r="24" spans="1:8" ht="15" customHeight="1">
      <c r="A24" s="10"/>
      <c r="B24" s="9"/>
      <c r="C24" s="21" t="s">
        <v>34</v>
      </c>
      <c r="D24" s="137"/>
      <c r="E24" s="19">
        <f>SUM(E18:E23)</f>
        <v>3545</v>
      </c>
      <c r="F24" s="8"/>
      <c r="G24" s="19">
        <f>SUM(G18:G23)</f>
        <v>6016</v>
      </c>
      <c r="H24" s="8"/>
    </row>
    <row r="25" spans="1:8" ht="6.75" customHeight="1">
      <c r="A25" s="10"/>
      <c r="B25" s="11"/>
      <c r="C25" s="18"/>
      <c r="D25" s="136"/>
      <c r="E25" s="19"/>
      <c r="F25" s="8"/>
      <c r="G25" s="19"/>
      <c r="H25" s="8"/>
    </row>
    <row r="26" spans="1:8" ht="15" customHeight="1">
      <c r="A26" s="10"/>
      <c r="B26" s="9"/>
      <c r="C26" s="18" t="s">
        <v>32</v>
      </c>
      <c r="D26" s="136"/>
      <c r="E26" s="20">
        <v>-83</v>
      </c>
      <c r="F26" s="8"/>
      <c r="G26" s="20">
        <f>-53-83</f>
        <v>-136</v>
      </c>
      <c r="H26" s="8"/>
    </row>
    <row r="27" spans="1:8" ht="15" customHeight="1">
      <c r="A27" s="10"/>
      <c r="B27" s="11"/>
      <c r="C27" s="21" t="s">
        <v>35</v>
      </c>
      <c r="D27" s="137"/>
      <c r="E27" s="19">
        <f>SUM(E24:E26)</f>
        <v>3462</v>
      </c>
      <c r="F27" s="17"/>
      <c r="G27" s="19">
        <f>SUM(G24:G26)</f>
        <v>5880</v>
      </c>
      <c r="H27" s="8"/>
    </row>
    <row r="28" spans="1:8" ht="8.25" customHeight="1">
      <c r="A28" s="10"/>
      <c r="B28" s="9"/>
      <c r="C28" s="18"/>
      <c r="D28" s="136"/>
      <c r="E28" s="19"/>
      <c r="F28" s="8"/>
      <c r="G28" s="19"/>
      <c r="H28" s="8"/>
    </row>
    <row r="29" spans="1:8" ht="15" customHeight="1">
      <c r="A29" s="10"/>
      <c r="B29" s="11"/>
      <c r="C29" s="18" t="s">
        <v>33</v>
      </c>
      <c r="D29" s="136" t="s">
        <v>114</v>
      </c>
      <c r="E29" s="20">
        <v>-524</v>
      </c>
      <c r="F29" s="8"/>
      <c r="G29" s="20">
        <f>-38-98-38-98-524</f>
        <v>-796</v>
      </c>
      <c r="H29" s="8"/>
    </row>
    <row r="30" spans="1:8" ht="15" customHeight="1" thickBot="1">
      <c r="A30" s="10"/>
      <c r="B30" s="11"/>
      <c r="C30" s="21" t="s">
        <v>117</v>
      </c>
      <c r="D30" s="137"/>
      <c r="E30" s="22">
        <f>SUM(E27:E29)</f>
        <v>2938</v>
      </c>
      <c r="F30" s="8"/>
      <c r="G30" s="22">
        <f>SUM(G27:G29)</f>
        <v>5084</v>
      </c>
      <c r="H30" s="8"/>
    </row>
    <row r="31" spans="1:8" ht="15" customHeight="1">
      <c r="A31" s="10"/>
      <c r="B31" s="11"/>
      <c r="C31" s="21"/>
      <c r="D31" s="137"/>
      <c r="E31" s="45"/>
      <c r="F31" s="8"/>
      <c r="G31" s="45"/>
      <c r="H31" s="8"/>
    </row>
    <row r="32" spans="1:8" ht="15" customHeight="1">
      <c r="A32" s="10"/>
      <c r="B32" s="11"/>
      <c r="C32" s="12" t="s">
        <v>46</v>
      </c>
      <c r="D32" s="99" t="s">
        <v>115</v>
      </c>
      <c r="E32" s="13">
        <v>3.68</v>
      </c>
      <c r="F32" s="8"/>
      <c r="G32" s="13">
        <v>17.09</v>
      </c>
      <c r="H32" s="8"/>
    </row>
    <row r="33" spans="1:8" ht="15" customHeight="1">
      <c r="A33" s="10"/>
      <c r="B33" s="11"/>
      <c r="C33" s="12" t="s">
        <v>48</v>
      </c>
      <c r="D33" s="99"/>
      <c r="E33" s="91" t="s">
        <v>81</v>
      </c>
      <c r="F33" s="8"/>
      <c r="G33" s="91" t="s">
        <v>81</v>
      </c>
      <c r="H33" s="8"/>
    </row>
    <row r="34" spans="1:8" ht="15" customHeight="1">
      <c r="A34" s="9"/>
      <c r="B34" s="11"/>
      <c r="C34" s="12"/>
      <c r="D34" s="99"/>
      <c r="E34" s="8"/>
      <c r="F34" s="8"/>
      <c r="G34" s="8"/>
      <c r="H34" s="8"/>
    </row>
    <row r="35" spans="1:8" ht="15" customHeight="1">
      <c r="A35" s="100" t="s">
        <v>75</v>
      </c>
      <c r="B35" s="100"/>
      <c r="C35" s="100"/>
      <c r="D35" s="138"/>
      <c r="E35" s="100"/>
      <c r="F35" s="100"/>
      <c r="G35" s="100"/>
      <c r="H35" s="8"/>
    </row>
    <row r="36" spans="1:8" ht="15" customHeight="1">
      <c r="A36" s="142" t="s">
        <v>121</v>
      </c>
      <c r="B36" s="143"/>
      <c r="C36" s="143"/>
      <c r="D36" s="143"/>
      <c r="E36" s="143"/>
      <c r="F36" s="143"/>
      <c r="G36" s="143"/>
      <c r="H36" s="8"/>
    </row>
    <row r="37" spans="1:8" ht="15" customHeight="1">
      <c r="A37" s="142"/>
      <c r="B37" s="143"/>
      <c r="C37" s="143"/>
      <c r="D37" s="143"/>
      <c r="E37" s="143"/>
      <c r="F37" s="143"/>
      <c r="G37" s="143"/>
      <c r="H37" s="8"/>
    </row>
    <row r="38" spans="1:8" ht="15" customHeight="1">
      <c r="A38" s="142"/>
      <c r="B38" s="143"/>
      <c r="C38" s="143"/>
      <c r="D38" s="143"/>
      <c r="E38" s="143"/>
      <c r="F38" s="143"/>
      <c r="G38" s="143"/>
      <c r="H38" s="8"/>
    </row>
    <row r="39" spans="1:8" ht="15" customHeight="1">
      <c r="A39" s="143"/>
      <c r="B39" s="143"/>
      <c r="C39" s="143"/>
      <c r="D39" s="143"/>
      <c r="E39" s="143"/>
      <c r="F39" s="143"/>
      <c r="G39" s="143"/>
      <c r="H39" s="8"/>
    </row>
    <row r="40" spans="1:8" ht="15" customHeight="1">
      <c r="A40" s="100"/>
      <c r="B40" s="100"/>
      <c r="C40" s="100"/>
      <c r="D40" s="138"/>
      <c r="E40" s="100"/>
      <c r="F40" s="100"/>
      <c r="G40" s="100"/>
      <c r="H40" s="8"/>
    </row>
    <row r="41" spans="1:8" ht="15" customHeight="1">
      <c r="A41" s="100"/>
      <c r="B41" s="100"/>
      <c r="C41" s="100"/>
      <c r="D41" s="138"/>
      <c r="E41" s="101" t="s">
        <v>1</v>
      </c>
      <c r="F41" s="100"/>
      <c r="G41" s="100"/>
      <c r="H41" s="8"/>
    </row>
    <row r="42" spans="1:8" ht="15" customHeight="1">
      <c r="A42" s="100"/>
      <c r="B42" s="100"/>
      <c r="C42" s="12" t="s">
        <v>71</v>
      </c>
      <c r="D42" s="99"/>
      <c r="E42" s="102">
        <v>141569</v>
      </c>
      <c r="F42" s="100"/>
      <c r="G42" s="100"/>
      <c r="H42" s="8"/>
    </row>
    <row r="43" spans="1:8" ht="15" customHeight="1">
      <c r="A43" s="100"/>
      <c r="B43" s="100"/>
      <c r="C43" s="12" t="s">
        <v>76</v>
      </c>
      <c r="D43" s="99"/>
      <c r="E43" s="103">
        <v>-127353</v>
      </c>
      <c r="F43" s="100"/>
      <c r="G43" s="100"/>
      <c r="H43" s="8"/>
    </row>
    <row r="44" spans="1:8" ht="15" customHeight="1">
      <c r="A44" s="100"/>
      <c r="B44" s="100"/>
      <c r="C44" s="98" t="s">
        <v>28</v>
      </c>
      <c r="D44" s="2"/>
      <c r="E44" s="104">
        <f>SUM(E42:E43)</f>
        <v>14216</v>
      </c>
      <c r="F44" s="100"/>
      <c r="G44" s="100"/>
      <c r="H44" s="8"/>
    </row>
    <row r="45" spans="1:8" ht="15" customHeight="1">
      <c r="A45" s="100"/>
      <c r="B45" s="100"/>
      <c r="C45" s="12" t="s">
        <v>29</v>
      </c>
      <c r="D45" s="99"/>
      <c r="E45" s="102">
        <v>64</v>
      </c>
      <c r="F45" s="100"/>
      <c r="G45" s="100"/>
      <c r="H45" s="8"/>
    </row>
    <row r="46" spans="1:8" ht="15" customHeight="1">
      <c r="A46" s="100"/>
      <c r="B46" s="100"/>
      <c r="C46" s="12" t="s">
        <v>30</v>
      </c>
      <c r="D46" s="99"/>
      <c r="E46" s="102">
        <v>-388</v>
      </c>
      <c r="F46" s="100"/>
      <c r="G46" s="100"/>
      <c r="H46" s="8"/>
    </row>
    <row r="47" spans="1:8" ht="15" customHeight="1">
      <c r="A47" s="100"/>
      <c r="B47" s="100"/>
      <c r="C47" s="12" t="s">
        <v>49</v>
      </c>
      <c r="D47" s="99"/>
      <c r="E47" s="102">
        <v>-2213</v>
      </c>
      <c r="F47" s="100"/>
      <c r="G47" s="100"/>
      <c r="H47" s="8"/>
    </row>
    <row r="48" spans="1:8" ht="15" customHeight="1">
      <c r="A48" s="100"/>
      <c r="B48" s="100"/>
      <c r="C48" s="12" t="s">
        <v>31</v>
      </c>
      <c r="D48" s="99"/>
      <c r="E48" s="103">
        <v>-16</v>
      </c>
      <c r="F48" s="100"/>
      <c r="G48" s="100"/>
      <c r="H48" s="8"/>
    </row>
    <row r="49" spans="1:8" ht="15" customHeight="1">
      <c r="A49" s="100"/>
      <c r="B49" s="100"/>
      <c r="C49" s="98" t="s">
        <v>34</v>
      </c>
      <c r="D49" s="2"/>
      <c r="E49" s="104">
        <f>SUM(E44:E48)</f>
        <v>11663</v>
      </c>
      <c r="F49" s="100"/>
      <c r="G49" s="100"/>
      <c r="H49" s="8"/>
    </row>
    <row r="50" spans="1:8" ht="15" customHeight="1">
      <c r="A50" s="100"/>
      <c r="B50" s="100"/>
      <c r="C50" s="12" t="s">
        <v>77</v>
      </c>
      <c r="D50" s="99"/>
      <c r="E50" s="103">
        <v>-391</v>
      </c>
      <c r="F50" s="100"/>
      <c r="G50" s="100"/>
      <c r="H50" s="8"/>
    </row>
    <row r="51" spans="1:8" ht="15" customHeight="1">
      <c r="A51" s="100"/>
      <c r="B51" s="100"/>
      <c r="C51" s="12" t="s">
        <v>78</v>
      </c>
      <c r="D51" s="99"/>
      <c r="E51" s="104">
        <f>SUM(E49+E50)</f>
        <v>11272</v>
      </c>
      <c r="F51" s="100"/>
      <c r="G51" s="100"/>
      <c r="H51" s="8"/>
    </row>
    <row r="52" spans="1:8" ht="15" customHeight="1">
      <c r="A52" s="100"/>
      <c r="B52" s="100"/>
      <c r="C52" s="12" t="s">
        <v>79</v>
      </c>
      <c r="D52" s="99"/>
      <c r="E52" s="103">
        <v>-1805</v>
      </c>
      <c r="F52" s="100"/>
      <c r="G52" s="100"/>
      <c r="H52" s="8"/>
    </row>
    <row r="53" spans="1:8" ht="15" customHeight="1" thickBot="1">
      <c r="A53" s="100"/>
      <c r="B53" s="100"/>
      <c r="C53" s="12" t="s">
        <v>80</v>
      </c>
      <c r="D53" s="99"/>
      <c r="E53" s="105">
        <f>SUM(E51+E52)</f>
        <v>9467</v>
      </c>
      <c r="F53" s="100"/>
      <c r="G53" s="100"/>
      <c r="H53" s="8"/>
    </row>
    <row r="54" spans="1:8" ht="15" customHeight="1" thickTop="1">
      <c r="A54" s="9"/>
      <c r="B54" s="11"/>
      <c r="C54" s="12"/>
      <c r="D54" s="99"/>
      <c r="E54" s="8"/>
      <c r="F54" s="8"/>
      <c r="G54" s="8"/>
      <c r="H54" s="8"/>
    </row>
    <row r="55" spans="1:8" ht="15" customHeight="1">
      <c r="A55" s="46" t="s">
        <v>23</v>
      </c>
      <c r="B55" s="14"/>
      <c r="C55" s="9"/>
      <c r="D55" s="99"/>
      <c r="E55" s="3"/>
      <c r="F55" s="9"/>
      <c r="G55" s="13"/>
      <c r="H55" s="9"/>
    </row>
    <row r="56" spans="1:8" ht="15" customHeight="1">
      <c r="A56" s="9" t="s">
        <v>24</v>
      </c>
      <c r="B56" s="144" t="s">
        <v>109</v>
      </c>
      <c r="C56" s="145"/>
      <c r="D56" s="145"/>
      <c r="E56" s="145"/>
      <c r="F56" s="145"/>
      <c r="G56" s="145"/>
      <c r="H56" s="9"/>
    </row>
    <row r="57" spans="1:8" ht="15" customHeight="1">
      <c r="A57" s="12" t="s">
        <v>75</v>
      </c>
      <c r="B57" s="145"/>
      <c r="C57" s="145"/>
      <c r="D57" s="145"/>
      <c r="E57" s="145"/>
      <c r="F57" s="145"/>
      <c r="G57" s="145"/>
      <c r="H57" s="9"/>
    </row>
    <row r="58" spans="1:8" ht="15" customHeight="1">
      <c r="A58" s="12"/>
      <c r="B58" s="107"/>
      <c r="C58" s="107"/>
      <c r="D58" s="139"/>
      <c r="E58" s="107"/>
      <c r="F58" s="107"/>
      <c r="G58" s="107"/>
      <c r="H58" s="9"/>
    </row>
    <row r="59" spans="1:7" ht="15" customHeight="1">
      <c r="A59" s="142" t="s">
        <v>110</v>
      </c>
      <c r="B59" s="143"/>
      <c r="C59" s="143"/>
      <c r="D59" s="143"/>
      <c r="E59" s="143"/>
      <c r="F59" s="143"/>
      <c r="G59" s="143"/>
    </row>
    <row r="60" spans="1:7" ht="15" customHeight="1">
      <c r="A60" s="143"/>
      <c r="B60" s="143"/>
      <c r="C60" s="143"/>
      <c r="D60" s="143"/>
      <c r="E60" s="143"/>
      <c r="F60" s="143"/>
      <c r="G60" s="143"/>
    </row>
    <row r="62" spans="1:7" ht="15" customHeight="1">
      <c r="A62" s="142" t="s">
        <v>116</v>
      </c>
      <c r="B62" s="143"/>
      <c r="C62" s="143"/>
      <c r="D62" s="143"/>
      <c r="E62" s="143"/>
      <c r="F62" s="143"/>
      <c r="G62" s="143"/>
    </row>
    <row r="63" spans="1:8" ht="15" customHeight="1">
      <c r="A63" s="143"/>
      <c r="B63" s="143"/>
      <c r="C63" s="143"/>
      <c r="D63" s="143"/>
      <c r="E63" s="143"/>
      <c r="F63" s="143"/>
      <c r="G63" s="143"/>
      <c r="H63" s="9"/>
    </row>
    <row r="68" spans="1:8" ht="15" customHeight="1">
      <c r="A68" s="10"/>
      <c r="B68" s="14"/>
      <c r="C68" s="9"/>
      <c r="D68" s="99"/>
      <c r="E68" s="3"/>
      <c r="F68" s="9"/>
      <c r="G68" s="13"/>
      <c r="H68" s="9"/>
    </row>
    <row r="69" spans="1:8" ht="15" customHeight="1">
      <c r="A69" s="106"/>
      <c r="B69" s="14"/>
      <c r="C69" s="9"/>
      <c r="D69" s="99"/>
      <c r="E69" s="3"/>
      <c r="F69" s="9"/>
      <c r="G69" s="13"/>
      <c r="H69" s="9"/>
    </row>
    <row r="70" spans="1:8" ht="15" customHeight="1">
      <c r="A70" s="10"/>
      <c r="B70" s="14"/>
      <c r="C70" s="9"/>
      <c r="D70" s="99"/>
      <c r="E70" s="3"/>
      <c r="F70" s="9"/>
      <c r="G70" s="13"/>
      <c r="H70" s="9"/>
    </row>
    <row r="71" spans="1:8" ht="15" customHeight="1">
      <c r="A71" s="9"/>
      <c r="B71" s="14"/>
      <c r="C71" s="9"/>
      <c r="D71" s="99"/>
      <c r="E71" s="3"/>
      <c r="F71" s="9"/>
      <c r="G71" s="13"/>
      <c r="H71" s="9"/>
    </row>
    <row r="72" spans="1:8" ht="15" customHeight="1">
      <c r="A72" s="9"/>
      <c r="B72" s="14"/>
      <c r="C72" s="9"/>
      <c r="D72" s="99"/>
      <c r="E72" s="3"/>
      <c r="F72" s="9"/>
      <c r="G72" s="13"/>
      <c r="H72" s="9"/>
    </row>
    <row r="73" spans="1:8" ht="15" customHeight="1">
      <c r="A73" s="9"/>
      <c r="B73" s="14"/>
      <c r="C73" s="9"/>
      <c r="D73" s="99"/>
      <c r="E73" s="3"/>
      <c r="F73" s="9"/>
      <c r="G73" s="13"/>
      <c r="H73" s="9"/>
    </row>
    <row r="74" spans="1:8" ht="15" customHeight="1">
      <c r="A74" s="9"/>
      <c r="B74" s="14"/>
      <c r="C74" s="9"/>
      <c r="D74" s="99"/>
      <c r="E74" s="3"/>
      <c r="F74" s="9"/>
      <c r="G74" s="13"/>
      <c r="H74" s="9"/>
    </row>
    <row r="75" spans="1:8" ht="15" customHeight="1">
      <c r="A75" s="9"/>
      <c r="B75" s="14"/>
      <c r="C75" s="9"/>
      <c r="D75" s="99"/>
      <c r="E75" s="3"/>
      <c r="F75" s="9"/>
      <c r="G75" s="13"/>
      <c r="H75" s="9"/>
    </row>
    <row r="76" spans="1:8" ht="15" customHeight="1">
      <c r="A76" s="9"/>
      <c r="B76" s="14"/>
      <c r="C76" s="9"/>
      <c r="D76" s="99"/>
      <c r="E76" s="3"/>
      <c r="F76" s="9"/>
      <c r="G76" s="13"/>
      <c r="H76" s="9"/>
    </row>
    <row r="77" spans="1:8" ht="15" customHeight="1">
      <c r="A77" s="9"/>
      <c r="B77" s="14"/>
      <c r="C77" s="9"/>
      <c r="D77" s="99"/>
      <c r="E77" s="3"/>
      <c r="F77" s="9"/>
      <c r="G77" s="13"/>
      <c r="H77" s="9"/>
    </row>
    <row r="78" spans="1:8" ht="15" customHeight="1">
      <c r="A78" s="9"/>
      <c r="B78" s="14"/>
      <c r="C78" s="9"/>
      <c r="D78" s="99"/>
      <c r="E78" s="3"/>
      <c r="F78" s="9"/>
      <c r="G78" s="13"/>
      <c r="H78" s="9"/>
    </row>
    <row r="79" spans="1:8" ht="15" customHeight="1">
      <c r="A79" s="9"/>
      <c r="B79" s="14"/>
      <c r="C79" s="9"/>
      <c r="D79" s="99"/>
      <c r="E79" s="3"/>
      <c r="F79" s="9"/>
      <c r="G79" s="13"/>
      <c r="H79" s="9"/>
    </row>
    <row r="80" spans="1:8" ht="15" customHeight="1">
      <c r="A80" s="10"/>
      <c r="B80" s="3"/>
      <c r="C80" s="3"/>
      <c r="D80" s="140"/>
      <c r="E80" s="3"/>
      <c r="F80" s="9"/>
      <c r="G80" s="3"/>
      <c r="H80" s="9"/>
    </row>
    <row r="81" spans="1:8" ht="15" customHeight="1">
      <c r="A81" s="10"/>
      <c r="B81" s="3"/>
      <c r="C81" s="3"/>
      <c r="D81" s="140"/>
      <c r="E81" s="3"/>
      <c r="F81" s="9"/>
      <c r="G81" s="3"/>
      <c r="H81" s="9"/>
    </row>
    <row r="82" spans="1:8" ht="15" customHeight="1">
      <c r="A82" s="3"/>
      <c r="B82" s="3"/>
      <c r="C82" s="3"/>
      <c r="D82" s="140"/>
      <c r="E82" s="3"/>
      <c r="F82" s="3"/>
      <c r="G82" s="3"/>
      <c r="H82" s="3"/>
    </row>
    <row r="83" spans="1:8" ht="15" customHeight="1">
      <c r="A83" s="3"/>
      <c r="B83" s="3"/>
      <c r="C83" s="3"/>
      <c r="D83" s="140"/>
      <c r="E83" s="3"/>
      <c r="F83" s="3"/>
      <c r="G83" s="3"/>
      <c r="H83" s="3"/>
    </row>
    <row r="84" spans="1:8" ht="15" customHeight="1">
      <c r="A84" s="3"/>
      <c r="B84" s="3"/>
      <c r="C84" s="3"/>
      <c r="D84" s="140"/>
      <c r="E84" s="3"/>
      <c r="F84" s="3"/>
      <c r="G84" s="3"/>
      <c r="H84" s="3"/>
    </row>
    <row r="85" spans="1:8" ht="15" customHeight="1">
      <c r="A85" s="3"/>
      <c r="B85" s="3"/>
      <c r="C85" s="3"/>
      <c r="D85" s="140"/>
      <c r="E85" s="3"/>
      <c r="F85" s="3"/>
      <c r="G85" s="3"/>
      <c r="H85" s="3"/>
    </row>
    <row r="86" spans="1:8" ht="15" customHeight="1">
      <c r="A86" s="3"/>
      <c r="B86" s="3"/>
      <c r="C86" s="3"/>
      <c r="D86" s="140"/>
      <c r="E86" s="3"/>
      <c r="F86" s="3"/>
      <c r="G86" s="3"/>
      <c r="H86" s="3"/>
    </row>
    <row r="87" spans="1:8" ht="15" customHeight="1">
      <c r="A87" s="3"/>
      <c r="B87" s="3"/>
      <c r="C87" s="3"/>
      <c r="D87" s="140"/>
      <c r="E87" s="3"/>
      <c r="F87" s="3"/>
      <c r="G87" s="3"/>
      <c r="H87" s="3"/>
    </row>
    <row r="88" spans="1:8" ht="15" customHeight="1">
      <c r="A88" s="3"/>
      <c r="B88" s="146"/>
      <c r="C88" s="147"/>
      <c r="D88" s="147"/>
      <c r="E88" s="147"/>
      <c r="F88" s="147"/>
      <c r="G88" s="147"/>
      <c r="H88" s="147"/>
    </row>
    <row r="89" spans="1:8" ht="15" customHeight="1">
      <c r="A89" s="3"/>
      <c r="B89" s="146"/>
      <c r="C89" s="148"/>
      <c r="D89" s="148"/>
      <c r="E89" s="148"/>
      <c r="F89" s="148"/>
      <c r="G89" s="148"/>
      <c r="H89" s="148"/>
    </row>
  </sheetData>
  <mergeCells count="6">
    <mergeCell ref="A36:G39"/>
    <mergeCell ref="B56:G57"/>
    <mergeCell ref="B88:H88"/>
    <mergeCell ref="B89:H89"/>
    <mergeCell ref="A59:G60"/>
    <mergeCell ref="A62:G63"/>
  </mergeCells>
  <printOptions/>
  <pageMargins left="0.75" right="0.55" top="0.59" bottom="0.29" header="0.5" footer="0.26"/>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J39"/>
  <sheetViews>
    <sheetView workbookViewId="0" topLeftCell="A11">
      <selection activeCell="A33" sqref="A33"/>
    </sheetView>
  </sheetViews>
  <sheetFormatPr defaultColWidth="9.140625" defaultRowHeight="12.75"/>
  <cols>
    <col min="1" max="1" width="29.28125" style="15" customWidth="1"/>
    <col min="2" max="2" width="12.7109375" style="15" customWidth="1"/>
    <col min="3" max="3" width="2.7109375" style="43" customWidth="1"/>
    <col min="4" max="4" width="12.7109375" style="15" customWidth="1"/>
    <col min="5" max="5" width="2.7109375" style="43" customWidth="1"/>
    <col min="6" max="6" width="12.7109375" style="15" customWidth="1"/>
    <col min="7" max="7" width="2.7109375" style="43" customWidth="1"/>
    <col min="8" max="8" width="12.7109375" style="15" customWidth="1"/>
    <col min="9" max="9" width="2.7109375" style="43" customWidth="1"/>
    <col min="10" max="10" width="12.7109375" style="15" customWidth="1"/>
    <col min="11" max="16384" width="9.140625" style="15" customWidth="1"/>
  </cols>
  <sheetData>
    <row r="1" ht="15">
      <c r="A1" s="15" t="str">
        <f>+'IS'!A1</f>
        <v>Company No: 633621-X</v>
      </c>
    </row>
    <row r="3" spans="1:10" ht="15">
      <c r="A3" s="1" t="str">
        <f>+'IS'!A3</f>
        <v>A-RANK BERHAD</v>
      </c>
      <c r="B3" s="26"/>
      <c r="C3" s="7"/>
      <c r="D3" s="26"/>
      <c r="E3" s="7"/>
      <c r="F3" s="26"/>
      <c r="G3" s="7"/>
      <c r="H3" s="26"/>
      <c r="I3" s="7"/>
      <c r="J3" s="26"/>
    </row>
    <row r="4" spans="1:10" ht="15">
      <c r="A4" s="1" t="str">
        <f>+'IS'!A4</f>
        <v>(Incorporated in Malaysia)</v>
      </c>
      <c r="B4" s="26"/>
      <c r="C4" s="7"/>
      <c r="D4" s="26"/>
      <c r="E4" s="7"/>
      <c r="F4" s="26"/>
      <c r="G4" s="7"/>
      <c r="H4" s="26"/>
      <c r="I4" s="7"/>
      <c r="J4" s="26"/>
    </row>
    <row r="5" spans="1:10" ht="7.5" customHeight="1">
      <c r="A5" s="35"/>
      <c r="B5" s="35"/>
      <c r="C5" s="40"/>
      <c r="D5" s="35"/>
      <c r="E5" s="40"/>
      <c r="F5" s="35"/>
      <c r="G5" s="40"/>
      <c r="H5" s="35"/>
      <c r="I5" s="40"/>
      <c r="J5" s="35"/>
    </row>
    <row r="6" spans="1:10" ht="15">
      <c r="A6" s="24" t="s">
        <v>61</v>
      </c>
      <c r="B6" s="26"/>
      <c r="C6" s="7"/>
      <c r="D6" s="26"/>
      <c r="E6" s="7"/>
      <c r="F6" s="26"/>
      <c r="G6" s="7"/>
      <c r="H6" s="26"/>
      <c r="I6" s="7"/>
      <c r="J6" s="26"/>
    </row>
    <row r="7" spans="1:10" ht="15">
      <c r="A7" s="4" t="s">
        <v>92</v>
      </c>
      <c r="B7" s="26"/>
      <c r="C7" s="7"/>
      <c r="D7" s="26"/>
      <c r="E7" s="7"/>
      <c r="F7" s="26"/>
      <c r="G7" s="7"/>
      <c r="H7" s="26"/>
      <c r="I7" s="7"/>
      <c r="J7" s="26"/>
    </row>
    <row r="8" spans="1:10" ht="7.5" customHeight="1">
      <c r="A8" s="24"/>
      <c r="B8" s="26"/>
      <c r="C8" s="7"/>
      <c r="D8" s="26"/>
      <c r="E8" s="7"/>
      <c r="F8" s="26"/>
      <c r="G8" s="7"/>
      <c r="H8" s="26"/>
      <c r="I8" s="7"/>
      <c r="J8" s="26"/>
    </row>
    <row r="9" spans="1:10" ht="15">
      <c r="A9" s="24" t="s">
        <v>4</v>
      </c>
      <c r="B9" s="26"/>
      <c r="C9" s="7"/>
      <c r="D9" s="26"/>
      <c r="E9" s="7"/>
      <c r="F9" s="26"/>
      <c r="G9" s="7"/>
      <c r="H9" s="26"/>
      <c r="I9" s="7"/>
      <c r="J9" s="26"/>
    </row>
    <row r="10" spans="1:10" ht="15">
      <c r="A10" s="24"/>
      <c r="B10" s="26"/>
      <c r="C10" s="7"/>
      <c r="D10" s="26"/>
      <c r="E10" s="7"/>
      <c r="F10" s="26"/>
      <c r="G10" s="7"/>
      <c r="H10" s="26"/>
      <c r="I10" s="7"/>
      <c r="J10" s="26"/>
    </row>
    <row r="11" spans="1:10" ht="15">
      <c r="A11" s="23"/>
      <c r="B11" s="26"/>
      <c r="C11" s="7"/>
      <c r="D11" s="26"/>
      <c r="E11" s="7"/>
      <c r="F11" s="26"/>
      <c r="G11" s="7"/>
      <c r="H11" s="26"/>
      <c r="I11" s="7"/>
      <c r="J11" s="26"/>
    </row>
    <row r="12" spans="1:10" s="39" customFormat="1" ht="14.25">
      <c r="A12" s="24"/>
      <c r="B12" s="38" t="s">
        <v>6</v>
      </c>
      <c r="C12" s="41"/>
      <c r="D12" s="38" t="s">
        <v>6</v>
      </c>
      <c r="E12" s="41"/>
      <c r="F12" s="38" t="s">
        <v>64</v>
      </c>
      <c r="G12" s="41"/>
      <c r="H12" s="38" t="s">
        <v>72</v>
      </c>
      <c r="I12" s="41"/>
      <c r="J12" s="38"/>
    </row>
    <row r="13" spans="1:10" s="39" customFormat="1" ht="14.25">
      <c r="A13" s="24"/>
      <c r="B13" s="38" t="s">
        <v>5</v>
      </c>
      <c r="C13" s="41"/>
      <c r="D13" s="38" t="s">
        <v>63</v>
      </c>
      <c r="E13" s="41"/>
      <c r="F13" s="38" t="s">
        <v>65</v>
      </c>
      <c r="G13" s="41"/>
      <c r="H13" s="38" t="s">
        <v>73</v>
      </c>
      <c r="I13" s="41"/>
      <c r="J13" s="38" t="s">
        <v>3</v>
      </c>
    </row>
    <row r="14" spans="1:10" s="39" customFormat="1" ht="14.25">
      <c r="A14" s="24"/>
      <c r="B14" s="38" t="s">
        <v>1</v>
      </c>
      <c r="C14" s="41"/>
      <c r="D14" s="38" t="s">
        <v>1</v>
      </c>
      <c r="E14" s="41"/>
      <c r="F14" s="38" t="s">
        <v>1</v>
      </c>
      <c r="G14" s="41"/>
      <c r="H14" s="38" t="s">
        <v>1</v>
      </c>
      <c r="I14" s="41"/>
      <c r="J14" s="38" t="s">
        <v>1</v>
      </c>
    </row>
    <row r="15" spans="1:10" ht="15">
      <c r="A15" s="23"/>
      <c r="B15" s="27"/>
      <c r="C15" s="25"/>
      <c r="D15" s="27"/>
      <c r="E15" s="25"/>
      <c r="F15" s="27"/>
      <c r="G15" s="25"/>
      <c r="H15" s="27"/>
      <c r="I15" s="25"/>
      <c r="J15" s="27"/>
    </row>
    <row r="16" spans="1:10" ht="15">
      <c r="A16" s="23" t="s">
        <v>62</v>
      </c>
      <c r="B16" s="30" t="s">
        <v>24</v>
      </c>
      <c r="C16" s="28"/>
      <c r="D16" s="26">
        <v>0</v>
      </c>
      <c r="E16" s="7"/>
      <c r="F16" s="26">
        <f>SUM(B16:D16)</f>
        <v>0</v>
      </c>
      <c r="G16" s="7"/>
      <c r="H16" s="26">
        <v>-6</v>
      </c>
      <c r="I16" s="7"/>
      <c r="J16" s="26">
        <f>SUM(C16:I16)</f>
        <v>-6</v>
      </c>
    </row>
    <row r="17" spans="1:10" ht="15">
      <c r="A17" s="23"/>
      <c r="B17" s="30"/>
      <c r="C17" s="28"/>
      <c r="D17" s="26"/>
      <c r="E17" s="7"/>
      <c r="F17" s="26"/>
      <c r="G17" s="7"/>
      <c r="H17" s="26"/>
      <c r="I17" s="7"/>
      <c r="J17" s="26"/>
    </row>
    <row r="18" spans="1:10" ht="15">
      <c r="A18" s="23" t="s">
        <v>119</v>
      </c>
      <c r="B18" s="30">
        <v>25970</v>
      </c>
      <c r="C18" s="28"/>
      <c r="D18" s="26">
        <v>8</v>
      </c>
      <c r="E18" s="7"/>
      <c r="F18" s="26">
        <v>1583</v>
      </c>
      <c r="G18" s="7"/>
      <c r="H18" s="26"/>
      <c r="I18" s="7"/>
      <c r="J18" s="26">
        <f>SUM(B18:I18)</f>
        <v>27561</v>
      </c>
    </row>
    <row r="19" spans="1:10" ht="15">
      <c r="A19" s="35" t="s">
        <v>102</v>
      </c>
      <c r="B19" s="35"/>
      <c r="C19" s="40"/>
      <c r="D19" s="35"/>
      <c r="E19" s="40"/>
      <c r="F19" s="35"/>
      <c r="G19" s="40"/>
      <c r="H19" s="35"/>
      <c r="I19" s="40"/>
      <c r="J19" s="35"/>
    </row>
    <row r="20" spans="1:10" ht="15">
      <c r="A20" s="35"/>
      <c r="B20" s="35"/>
      <c r="C20" s="40"/>
      <c r="D20" s="35"/>
      <c r="E20" s="40"/>
      <c r="F20" s="35"/>
      <c r="G20" s="40"/>
      <c r="H20" s="35"/>
      <c r="I20" s="40"/>
      <c r="J20" s="35"/>
    </row>
    <row r="21" spans="1:10" ht="15">
      <c r="A21" s="23" t="s">
        <v>107</v>
      </c>
      <c r="B21" s="30">
        <v>12030</v>
      </c>
      <c r="C21" s="28"/>
      <c r="D21" s="26">
        <v>0</v>
      </c>
      <c r="E21" s="7"/>
      <c r="F21" s="26">
        <v>0</v>
      </c>
      <c r="G21" s="7"/>
      <c r="H21" s="26"/>
      <c r="I21" s="7"/>
      <c r="J21" s="26">
        <f>SUM(B21:I21)</f>
        <v>12030</v>
      </c>
    </row>
    <row r="22" spans="1:10" ht="15">
      <c r="A22" s="23"/>
      <c r="B22" s="30"/>
      <c r="C22" s="28"/>
      <c r="D22" s="26"/>
      <c r="E22" s="7"/>
      <c r="F22" s="26"/>
      <c r="G22" s="7"/>
      <c r="H22" s="26"/>
      <c r="I22" s="7"/>
      <c r="J22" s="26"/>
    </row>
    <row r="23" spans="1:10" ht="15">
      <c r="A23" s="23" t="s">
        <v>89</v>
      </c>
      <c r="B23" s="30">
        <v>2000</v>
      </c>
      <c r="C23" s="28"/>
      <c r="D23" s="26">
        <v>2000</v>
      </c>
      <c r="E23" s="7"/>
      <c r="F23" s="26">
        <v>0</v>
      </c>
      <c r="G23" s="7"/>
      <c r="H23" s="26"/>
      <c r="I23" s="7"/>
      <c r="J23" s="26">
        <f>SUM(B23:I23)</f>
        <v>4000</v>
      </c>
    </row>
    <row r="24" spans="1:10" ht="15">
      <c r="A24" s="23"/>
      <c r="B24" s="30"/>
      <c r="C24" s="28"/>
      <c r="D24" s="26"/>
      <c r="E24" s="7"/>
      <c r="F24" s="26"/>
      <c r="G24" s="7"/>
      <c r="H24" s="26"/>
      <c r="I24" s="7"/>
      <c r="J24" s="26"/>
    </row>
    <row r="25" spans="1:10" ht="15">
      <c r="A25" s="23" t="s">
        <v>90</v>
      </c>
      <c r="B25" s="30"/>
      <c r="C25" s="28"/>
      <c r="D25" s="26">
        <v>-1291</v>
      </c>
      <c r="E25" s="7"/>
      <c r="F25" s="26"/>
      <c r="G25" s="7"/>
      <c r="H25" s="26"/>
      <c r="I25" s="7"/>
      <c r="J25" s="31">
        <f>SUM(B25:I25)</f>
        <v>-1291</v>
      </c>
    </row>
    <row r="26" spans="1:10" ht="15">
      <c r="A26" s="23"/>
      <c r="B26" s="30"/>
      <c r="C26" s="28"/>
      <c r="D26" s="26"/>
      <c r="E26" s="7"/>
      <c r="F26" s="26"/>
      <c r="G26" s="7"/>
      <c r="H26" s="26"/>
      <c r="I26" s="7"/>
      <c r="J26" s="26"/>
    </row>
    <row r="27" spans="1:10" ht="15">
      <c r="A27" s="23" t="s">
        <v>67</v>
      </c>
      <c r="B27" s="7">
        <v>0</v>
      </c>
      <c r="C27" s="7"/>
      <c r="D27" s="31">
        <v>0</v>
      </c>
      <c r="E27" s="31"/>
      <c r="F27" s="26">
        <f>SUM(B27:D27)</f>
        <v>0</v>
      </c>
      <c r="G27" s="31"/>
      <c r="H27" s="31">
        <f>+'IS'!G30</f>
        <v>5084</v>
      </c>
      <c r="I27" s="31"/>
      <c r="J27" s="31">
        <f>SUM(B27:I27)</f>
        <v>5084</v>
      </c>
    </row>
    <row r="28" spans="1:10" ht="15">
      <c r="A28" s="34"/>
      <c r="B28" s="35"/>
      <c r="C28" s="40"/>
      <c r="D28" s="35"/>
      <c r="E28" s="40"/>
      <c r="F28" s="35"/>
      <c r="G28" s="40"/>
      <c r="H28" s="35"/>
      <c r="I28" s="40"/>
      <c r="J28" s="35"/>
    </row>
    <row r="29" spans="1:10" ht="15.75" thickBot="1">
      <c r="A29" s="32" t="s">
        <v>91</v>
      </c>
      <c r="B29" s="33">
        <f>SUM(B16:B28)</f>
        <v>40000</v>
      </c>
      <c r="C29" s="7"/>
      <c r="D29" s="33">
        <f>SUM(D16:D28)</f>
        <v>717</v>
      </c>
      <c r="E29" s="7"/>
      <c r="F29" s="33">
        <f>SUM(F16:F28)</f>
        <v>1583</v>
      </c>
      <c r="G29" s="7"/>
      <c r="H29" s="33">
        <f>SUM(H16:H28)</f>
        <v>5078</v>
      </c>
      <c r="I29" s="7"/>
      <c r="J29" s="33">
        <f>SUM(J16:J28)</f>
        <v>47378</v>
      </c>
    </row>
    <row r="30" spans="1:10" ht="15.75" thickTop="1">
      <c r="A30" s="34"/>
      <c r="B30" s="26">
        <f>B29-'BS'!D38</f>
        <v>0</v>
      </c>
      <c r="C30" s="7"/>
      <c r="D30" s="26"/>
      <c r="E30" s="7"/>
      <c r="F30" s="26"/>
      <c r="G30" s="7"/>
      <c r="H30" s="26"/>
      <c r="I30" s="7"/>
      <c r="J30" s="26">
        <f>+J29-'BS'!D40</f>
        <v>0</v>
      </c>
    </row>
    <row r="31" spans="1:10" ht="15">
      <c r="A31" s="35" t="s">
        <v>66</v>
      </c>
      <c r="B31" s="35"/>
      <c r="C31" s="40"/>
      <c r="D31" s="36"/>
      <c r="E31" s="44"/>
      <c r="F31" s="37"/>
      <c r="G31" s="44"/>
      <c r="H31" s="36"/>
      <c r="I31" s="44"/>
      <c r="J31" s="36"/>
    </row>
    <row r="32" spans="1:10" ht="15">
      <c r="A32" s="34"/>
      <c r="B32" s="34"/>
      <c r="C32" s="42"/>
      <c r="D32" s="34"/>
      <c r="E32" s="42"/>
      <c r="F32" s="34"/>
      <c r="G32" s="42"/>
      <c r="H32" s="34"/>
      <c r="I32" s="42"/>
      <c r="J32" s="34"/>
    </row>
    <row r="33" spans="1:10" ht="15.75">
      <c r="A33" s="60" t="s">
        <v>108</v>
      </c>
      <c r="B33" s="34"/>
      <c r="C33" s="42"/>
      <c r="D33" s="34"/>
      <c r="E33" s="42"/>
      <c r="F33" s="34"/>
      <c r="G33" s="42"/>
      <c r="H33" s="34"/>
      <c r="I33" s="42"/>
      <c r="J33" s="34"/>
    </row>
    <row r="34" spans="1:10" ht="15">
      <c r="A34" s="34"/>
      <c r="B34" s="34"/>
      <c r="C34" s="42"/>
      <c r="D34" s="34"/>
      <c r="E34" s="42"/>
      <c r="F34" s="34"/>
      <c r="G34" s="42"/>
      <c r="H34" s="34"/>
      <c r="I34" s="42"/>
      <c r="J34" s="34"/>
    </row>
    <row r="35" spans="1:10" ht="15">
      <c r="A35" s="34"/>
      <c r="B35" s="34"/>
      <c r="C35" s="42"/>
      <c r="D35" s="34"/>
      <c r="E35" s="42"/>
      <c r="F35" s="34"/>
      <c r="G35" s="42"/>
      <c r="H35" s="34"/>
      <c r="I35" s="42"/>
      <c r="J35" s="34"/>
    </row>
    <row r="36" spans="1:10" ht="15">
      <c r="A36" s="34"/>
      <c r="B36" s="34"/>
      <c r="C36" s="42"/>
      <c r="D36" s="34"/>
      <c r="E36" s="42"/>
      <c r="F36" s="34"/>
      <c r="G36" s="42"/>
      <c r="H36" s="34"/>
      <c r="I36" s="42"/>
      <c r="J36" s="34"/>
    </row>
    <row r="37" spans="1:10" ht="15">
      <c r="A37" s="26"/>
      <c r="B37" s="26"/>
      <c r="C37" s="7"/>
      <c r="D37" s="26"/>
      <c r="E37" s="7"/>
      <c r="F37" s="26"/>
      <c r="G37" s="7"/>
      <c r="H37" s="26"/>
      <c r="I37" s="7"/>
      <c r="J37" s="26"/>
    </row>
    <row r="38" spans="1:10" ht="15">
      <c r="A38" s="26"/>
      <c r="B38" s="26"/>
      <c r="C38" s="7"/>
      <c r="D38" s="26"/>
      <c r="E38" s="7"/>
      <c r="F38" s="26"/>
      <c r="G38" s="7"/>
      <c r="H38" s="26"/>
      <c r="I38" s="7"/>
      <c r="J38" s="26"/>
    </row>
    <row r="39" spans="1:10" ht="15">
      <c r="A39" s="23"/>
      <c r="B39" s="26"/>
      <c r="C39" s="7"/>
      <c r="D39" s="26"/>
      <c r="E39" s="7"/>
      <c r="F39" s="26"/>
      <c r="G39" s="7"/>
      <c r="H39" s="26"/>
      <c r="I39" s="7"/>
      <c r="J39" s="26"/>
    </row>
  </sheetData>
  <printOptions/>
  <pageMargins left="0.75" right="0.75" top="0.86" bottom="1" header="0.5" footer="0.5"/>
  <pageSetup fitToHeight="1" fitToWidth="1"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D77"/>
  <sheetViews>
    <sheetView view="pageBreakPreview" zoomScaleSheetLayoutView="100" workbookViewId="0" topLeftCell="A45">
      <selection activeCell="D39" sqref="D39"/>
    </sheetView>
  </sheetViews>
  <sheetFormatPr defaultColWidth="9.140625" defaultRowHeight="12.75"/>
  <cols>
    <col min="1" max="1" width="5.00390625" style="78" customWidth="1"/>
    <col min="2" max="2" width="3.8515625" style="78" customWidth="1"/>
    <col min="3" max="3" width="50.7109375" style="78" customWidth="1"/>
    <col min="4" max="4" width="18.7109375" style="78" customWidth="1"/>
    <col min="5" max="6" width="15.28125" style="78" customWidth="1"/>
    <col min="7" max="7" width="16.28125" style="78" bestFit="1" customWidth="1"/>
    <col min="8" max="16384" width="9.140625" style="78" customWidth="1"/>
  </cols>
  <sheetData>
    <row r="1" ht="15.75">
      <c r="A1" s="78" t="str">
        <f>+'IS'!A1</f>
        <v>Company No: 633621-X</v>
      </c>
    </row>
    <row r="3" spans="1:4" ht="15.75">
      <c r="A3" s="108" t="str">
        <f>'IS'!A3</f>
        <v>A-RANK BERHAD</v>
      </c>
      <c r="B3" s="74"/>
      <c r="C3" s="74"/>
      <c r="D3" s="109"/>
    </row>
    <row r="4" spans="1:4" ht="15.75">
      <c r="A4" s="108" t="str">
        <f>'IS'!A4</f>
        <v>(Incorporated in Malaysia)</v>
      </c>
      <c r="B4" s="74"/>
      <c r="C4" s="74"/>
      <c r="D4" s="109"/>
    </row>
    <row r="5" spans="1:4" ht="7.5" customHeight="1">
      <c r="A5" s="110"/>
      <c r="B5" s="110"/>
      <c r="C5" s="110"/>
      <c r="D5" s="110"/>
    </row>
    <row r="6" spans="1:4" ht="15.75">
      <c r="A6" s="111" t="s">
        <v>52</v>
      </c>
      <c r="B6" s="74"/>
      <c r="C6" s="74"/>
      <c r="D6" s="109"/>
    </row>
    <row r="7" spans="1:4" ht="15.75">
      <c r="A7" s="112" t="s">
        <v>92</v>
      </c>
      <c r="B7" s="74"/>
      <c r="C7" s="74"/>
      <c r="D7" s="109"/>
    </row>
    <row r="8" spans="1:4" ht="7.5" customHeight="1">
      <c r="A8" s="111"/>
      <c r="B8" s="74"/>
      <c r="C8" s="74"/>
      <c r="D8" s="109"/>
    </row>
    <row r="9" spans="1:4" ht="15.75">
      <c r="A9" s="111" t="s">
        <v>4</v>
      </c>
      <c r="B9" s="74"/>
      <c r="C9" s="74"/>
      <c r="D9" s="74"/>
    </row>
    <row r="10" spans="1:4" ht="15.75">
      <c r="A10" s="111"/>
      <c r="B10" s="74"/>
      <c r="C10" s="74"/>
      <c r="D10" s="74"/>
    </row>
    <row r="11" spans="1:4" ht="15.75">
      <c r="A11" s="111"/>
      <c r="B11" s="74"/>
      <c r="C11" s="74"/>
      <c r="D11" s="113" t="s">
        <v>1</v>
      </c>
    </row>
    <row r="12" spans="1:4" ht="15.75">
      <c r="A12" s="114" t="s">
        <v>8</v>
      </c>
      <c r="B12" s="115"/>
      <c r="C12" s="115"/>
      <c r="D12" s="116"/>
    </row>
    <row r="13" spans="1:4" ht="15.75">
      <c r="A13" s="115"/>
      <c r="B13" s="115" t="s">
        <v>2</v>
      </c>
      <c r="C13" s="115"/>
      <c r="D13" s="116">
        <f>+'IS'!G27</f>
        <v>5880</v>
      </c>
    </row>
    <row r="14" spans="1:4" ht="15.75">
      <c r="A14" s="117"/>
      <c r="B14" s="115" t="s">
        <v>9</v>
      </c>
      <c r="C14" s="115"/>
      <c r="D14" s="116"/>
    </row>
    <row r="15" spans="1:4" ht="15.75">
      <c r="A15" s="117"/>
      <c r="B15" s="115"/>
      <c r="C15" s="115" t="s">
        <v>82</v>
      </c>
      <c r="D15" s="116">
        <f>895+-25</f>
        <v>870</v>
      </c>
    </row>
    <row r="16" spans="1:4" ht="15.75">
      <c r="A16" s="115"/>
      <c r="B16" s="110"/>
      <c r="C16" s="115" t="s">
        <v>83</v>
      </c>
      <c r="D16" s="116">
        <f>136+-34</f>
        <v>102</v>
      </c>
    </row>
    <row r="17" spans="1:4" ht="7.5" customHeight="1">
      <c r="A17" s="115"/>
      <c r="B17" s="110"/>
      <c r="C17" s="115"/>
      <c r="D17" s="118"/>
    </row>
    <row r="18" spans="1:4" ht="15.75">
      <c r="A18" s="115"/>
      <c r="B18" s="119" t="s">
        <v>10</v>
      </c>
      <c r="C18" s="115"/>
      <c r="D18" s="109">
        <f>SUM(D13:D16)</f>
        <v>6852</v>
      </c>
    </row>
    <row r="19" spans="1:4" ht="7.5" customHeight="1">
      <c r="A19" s="115"/>
      <c r="B19" s="119"/>
      <c r="C19" s="115"/>
      <c r="D19" s="109"/>
    </row>
    <row r="20" spans="1:4" ht="15.75">
      <c r="A20" s="115"/>
      <c r="B20" s="119" t="s">
        <v>47</v>
      </c>
      <c r="C20" s="115"/>
      <c r="D20" s="109"/>
    </row>
    <row r="21" spans="1:4" ht="15.75">
      <c r="A21" s="115"/>
      <c r="B21" s="110"/>
      <c r="C21" s="115" t="s">
        <v>0</v>
      </c>
      <c r="D21" s="116">
        <v>5483</v>
      </c>
    </row>
    <row r="22" spans="1:4" ht="15.75">
      <c r="A22" s="115"/>
      <c r="B22" s="110"/>
      <c r="C22" s="115" t="s">
        <v>11</v>
      </c>
      <c r="D22" s="116">
        <v>-9246</v>
      </c>
    </row>
    <row r="23" spans="1:4" ht="15.75">
      <c r="A23" s="115"/>
      <c r="B23" s="110"/>
      <c r="C23" s="115" t="s">
        <v>12</v>
      </c>
      <c r="D23" s="116">
        <f>2948-2525</f>
        <v>423</v>
      </c>
    </row>
    <row r="24" spans="1:4" ht="7.5" customHeight="1">
      <c r="A24" s="115"/>
      <c r="B24" s="110"/>
      <c r="C24" s="115"/>
      <c r="D24" s="118"/>
    </row>
    <row r="25" spans="1:4" ht="15.75">
      <c r="A25" s="115"/>
      <c r="B25" s="110" t="s">
        <v>13</v>
      </c>
      <c r="C25" s="115"/>
      <c r="D25" s="109">
        <f>SUM(D18:D23)</f>
        <v>3512</v>
      </c>
    </row>
    <row r="26" spans="1:4" ht="7.5" customHeight="1">
      <c r="A26" s="115"/>
      <c r="B26" s="110"/>
      <c r="C26" s="115"/>
      <c r="D26" s="109"/>
    </row>
    <row r="27" spans="1:4" ht="15.75">
      <c r="A27" s="115"/>
      <c r="B27" s="115"/>
      <c r="C27" s="115" t="s">
        <v>16</v>
      </c>
      <c r="D27" s="116">
        <v>27</v>
      </c>
    </row>
    <row r="28" spans="1:4" ht="15.75">
      <c r="A28" s="115"/>
      <c r="B28" s="110"/>
      <c r="C28" s="115" t="s">
        <v>18</v>
      </c>
      <c r="D28" s="116">
        <v>-9</v>
      </c>
    </row>
    <row r="29" spans="1:4" ht="15.75">
      <c r="A29" s="115"/>
      <c r="B29" s="110"/>
      <c r="C29" s="115" t="s">
        <v>14</v>
      </c>
      <c r="D29" s="116">
        <v>-192</v>
      </c>
    </row>
    <row r="30" spans="1:4" ht="7.5" customHeight="1">
      <c r="A30" s="115"/>
      <c r="B30" s="115"/>
      <c r="C30" s="115"/>
      <c r="D30" s="109"/>
    </row>
    <row r="31" spans="1:4" ht="15.75">
      <c r="A31" s="115"/>
      <c r="B31" s="120" t="s">
        <v>21</v>
      </c>
      <c r="C31" s="115"/>
      <c r="D31" s="121">
        <f>SUM(D25:D29)</f>
        <v>3338</v>
      </c>
    </row>
    <row r="32" spans="1:4" ht="15.75">
      <c r="A32" s="115"/>
      <c r="B32" s="115"/>
      <c r="C32" s="115"/>
      <c r="D32" s="109"/>
    </row>
    <row r="33" spans="1:4" ht="15.75">
      <c r="A33" s="120" t="s">
        <v>15</v>
      </c>
      <c r="B33" s="119"/>
      <c r="C33" s="115"/>
      <c r="D33" s="109"/>
    </row>
    <row r="34" spans="1:4" ht="15.75">
      <c r="A34" s="115"/>
      <c r="B34" s="115" t="s">
        <v>16</v>
      </c>
      <c r="D34" s="116">
        <v>7</v>
      </c>
    </row>
    <row r="35" spans="1:4" ht="15.75">
      <c r="A35" s="115"/>
      <c r="B35" s="115" t="s">
        <v>93</v>
      </c>
      <c r="D35" s="116">
        <v>1387</v>
      </c>
    </row>
    <row r="36" spans="1:4" ht="15.75">
      <c r="A36" s="115"/>
      <c r="B36" s="115" t="s">
        <v>19</v>
      </c>
      <c r="D36" s="116">
        <v>-5766</v>
      </c>
    </row>
    <row r="37" spans="1:4" ht="7.5" customHeight="1">
      <c r="A37" s="115"/>
      <c r="B37" s="115"/>
      <c r="C37" s="115"/>
      <c r="D37" s="109"/>
    </row>
    <row r="38" spans="1:4" ht="15.75">
      <c r="A38" s="115"/>
      <c r="B38" s="120" t="s">
        <v>84</v>
      </c>
      <c r="C38" s="115"/>
      <c r="D38" s="121">
        <f>SUM(D34:D37)</f>
        <v>-4372</v>
      </c>
    </row>
    <row r="39" spans="1:4" ht="15.75">
      <c r="A39" s="115"/>
      <c r="B39" s="115"/>
      <c r="C39" s="115"/>
      <c r="D39" s="109"/>
    </row>
    <row r="40" spans="1:4" ht="15.75">
      <c r="A40" s="120" t="s">
        <v>17</v>
      </c>
      <c r="B40" s="117"/>
      <c r="C40" s="115"/>
      <c r="D40" s="109"/>
    </row>
    <row r="41" spans="1:4" ht="15.75">
      <c r="A41" s="115"/>
      <c r="B41" s="119" t="s">
        <v>45</v>
      </c>
      <c r="C41" s="115"/>
      <c r="D41" s="116">
        <f>-6150+2840+785-7658</f>
        <v>-10183</v>
      </c>
    </row>
    <row r="42" spans="1:4" ht="15.75">
      <c r="A42" s="115"/>
      <c r="B42" s="119" t="s">
        <v>54</v>
      </c>
      <c r="C42" s="115"/>
      <c r="D42" s="116">
        <v>-33</v>
      </c>
    </row>
    <row r="43" spans="1:4" ht="15.75">
      <c r="A43" s="115"/>
      <c r="B43" s="119" t="s">
        <v>53</v>
      </c>
      <c r="C43" s="115"/>
      <c r="D43" s="116">
        <f>4000+10280+0</f>
        <v>14280</v>
      </c>
    </row>
    <row r="44" spans="1:4" ht="15.75">
      <c r="A44" s="115"/>
      <c r="B44" s="119" t="s">
        <v>94</v>
      </c>
      <c r="C44" s="115"/>
      <c r="D44" s="116">
        <v>-4</v>
      </c>
    </row>
    <row r="45" spans="1:4" ht="15.75">
      <c r="A45" s="120"/>
      <c r="B45" s="115" t="s">
        <v>18</v>
      </c>
      <c r="C45" s="115"/>
      <c r="D45" s="122">
        <v>-267</v>
      </c>
    </row>
    <row r="46" spans="1:4" ht="15.75">
      <c r="A46" s="120"/>
      <c r="B46" s="115" t="s">
        <v>95</v>
      </c>
      <c r="C46" s="115"/>
      <c r="D46" s="122">
        <v>-1292</v>
      </c>
    </row>
    <row r="47" spans="1:4" ht="7.5" customHeight="1">
      <c r="A47" s="120"/>
      <c r="B47" s="115"/>
      <c r="C47" s="115"/>
      <c r="D47" s="116"/>
    </row>
    <row r="48" spans="1:4" ht="15.75">
      <c r="A48" s="115"/>
      <c r="B48" s="120" t="s">
        <v>20</v>
      </c>
      <c r="C48" s="115"/>
      <c r="D48" s="121">
        <f>SUM(D41:D47)</f>
        <v>2501</v>
      </c>
    </row>
    <row r="49" spans="1:4" ht="15.75">
      <c r="A49" s="115"/>
      <c r="B49" s="115"/>
      <c r="C49" s="115"/>
      <c r="D49" s="109"/>
    </row>
    <row r="50" spans="1:4" ht="15.75">
      <c r="A50" s="115" t="s">
        <v>22</v>
      </c>
      <c r="B50" s="115"/>
      <c r="C50" s="115"/>
      <c r="D50" s="116">
        <f>D31+D38+D48</f>
        <v>1467</v>
      </c>
    </row>
    <row r="51" spans="1:4" ht="7.5" customHeight="1">
      <c r="A51" s="115"/>
      <c r="B51" s="115"/>
      <c r="C51" s="115"/>
      <c r="D51" s="116"/>
    </row>
    <row r="52" spans="1:4" ht="15.75">
      <c r="A52" s="115" t="s">
        <v>69</v>
      </c>
      <c r="B52" s="115"/>
      <c r="C52" s="115"/>
      <c r="D52" s="116">
        <v>0</v>
      </c>
    </row>
    <row r="53" spans="1:4" ht="7.5" customHeight="1">
      <c r="A53" s="115"/>
      <c r="B53" s="115"/>
      <c r="C53" s="115"/>
      <c r="D53" s="109"/>
    </row>
    <row r="54" spans="1:4" ht="16.5" thickBot="1">
      <c r="A54" s="115" t="s">
        <v>70</v>
      </c>
      <c r="B54" s="115"/>
      <c r="C54" s="115"/>
      <c r="D54" s="123">
        <f>+D50+D52</f>
        <v>1467</v>
      </c>
    </row>
    <row r="55" spans="2:4" ht="16.5" thickTop="1">
      <c r="B55" s="115"/>
      <c r="C55" s="115"/>
      <c r="D55" s="109"/>
    </row>
    <row r="56" spans="1:4" ht="15.75">
      <c r="A56" s="115"/>
      <c r="B56" s="115"/>
      <c r="C56" s="115"/>
      <c r="D56" s="109"/>
    </row>
    <row r="57" spans="1:4" ht="15.75">
      <c r="A57" s="120" t="s">
        <v>68</v>
      </c>
      <c r="B57" s="115"/>
      <c r="C57" s="115"/>
      <c r="D57" s="109"/>
    </row>
    <row r="58" spans="1:4" ht="16.5" thickBot="1">
      <c r="A58" s="115"/>
      <c r="B58" s="115" t="s">
        <v>57</v>
      </c>
      <c r="C58" s="115"/>
      <c r="D58" s="124">
        <f>+'BS'!D21</f>
        <v>1467</v>
      </c>
    </row>
    <row r="59" spans="1:4" ht="16.5" thickTop="1">
      <c r="A59" s="115"/>
      <c r="B59" s="110"/>
      <c r="C59" s="110"/>
      <c r="D59" s="109" t="s">
        <v>75</v>
      </c>
    </row>
    <row r="60" spans="1:4" ht="15.75">
      <c r="A60" s="110"/>
      <c r="B60" s="70"/>
      <c r="C60" s="125"/>
      <c r="D60" s="116"/>
    </row>
    <row r="61" spans="1:4" ht="15.75">
      <c r="A61" s="149" t="s">
        <v>118</v>
      </c>
      <c r="B61" s="149"/>
      <c r="C61" s="149"/>
      <c r="D61" s="149"/>
    </row>
    <row r="62" spans="1:4" ht="15.75">
      <c r="A62" s="149"/>
      <c r="B62" s="149"/>
      <c r="C62" s="149"/>
      <c r="D62" s="149"/>
    </row>
    <row r="63" spans="1:4" ht="15.75">
      <c r="A63" s="110"/>
      <c r="B63" s="70"/>
      <c r="C63" s="125"/>
      <c r="D63" s="116"/>
    </row>
    <row r="64" spans="1:4" ht="15.75">
      <c r="A64" s="109"/>
      <c r="B64" s="74"/>
      <c r="C64" s="74"/>
      <c r="D64" s="109"/>
    </row>
    <row r="65" spans="1:4" ht="15.75">
      <c r="A65" s="109"/>
      <c r="B65" s="74"/>
      <c r="C65" s="74"/>
      <c r="D65" s="109"/>
    </row>
    <row r="66" spans="1:4" ht="15.75">
      <c r="A66" s="109"/>
      <c r="B66" s="74"/>
      <c r="C66" s="74"/>
      <c r="D66" s="109"/>
    </row>
    <row r="67" spans="1:4" ht="15.75">
      <c r="A67" s="109"/>
      <c r="B67" s="74"/>
      <c r="C67" s="74"/>
      <c r="D67" s="109"/>
    </row>
    <row r="68" spans="1:4" ht="15.75">
      <c r="A68" s="109"/>
      <c r="B68" s="74"/>
      <c r="C68" s="74"/>
      <c r="D68" s="109"/>
    </row>
    <row r="69" spans="1:4" ht="15.75">
      <c r="A69" s="109"/>
      <c r="B69" s="109"/>
      <c r="C69" s="109"/>
      <c r="D69" s="109"/>
    </row>
    <row r="70" spans="1:4" ht="15.75">
      <c r="A70" s="109"/>
      <c r="B70" s="109"/>
      <c r="C70" s="109"/>
      <c r="D70" s="109"/>
    </row>
    <row r="71" spans="1:4" ht="15.75">
      <c r="A71" s="109"/>
      <c r="B71" s="110"/>
      <c r="C71" s="110"/>
      <c r="D71" s="74"/>
    </row>
    <row r="72" spans="1:4" ht="15.75">
      <c r="A72" s="110"/>
      <c r="B72" s="110"/>
      <c r="C72" s="110"/>
      <c r="D72" s="74"/>
    </row>
    <row r="73" spans="1:4" ht="15.75">
      <c r="A73" s="110"/>
      <c r="B73" s="110"/>
      <c r="C73" s="110"/>
      <c r="D73" s="74"/>
    </row>
    <row r="74" spans="1:4" ht="15.75">
      <c r="A74" s="110"/>
      <c r="B74" s="110"/>
      <c r="C74" s="110"/>
      <c r="D74" s="74"/>
    </row>
    <row r="75" spans="1:4" ht="15.75">
      <c r="A75" s="110"/>
      <c r="B75" s="110"/>
      <c r="C75" s="110"/>
      <c r="D75" s="74"/>
    </row>
    <row r="76" spans="1:4" ht="15.75">
      <c r="A76" s="110"/>
      <c r="B76" s="110"/>
      <c r="C76" s="110"/>
      <c r="D76" s="74"/>
    </row>
    <row r="77" ht="15.75">
      <c r="A77" s="110"/>
    </row>
  </sheetData>
  <mergeCells count="1">
    <mergeCell ref="A61:D62"/>
  </mergeCells>
  <printOptions/>
  <pageMargins left="0.82" right="0.46" top="0.85" bottom="0.45" header="0.5" footer="0.5"/>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Acc</cp:lastModifiedBy>
  <cp:lastPrinted>2005-09-19T04:31:23Z</cp:lastPrinted>
  <dcterms:created xsi:type="dcterms:W3CDTF">2004-12-27T02:29:13Z</dcterms:created>
  <dcterms:modified xsi:type="dcterms:W3CDTF">2005-09-20T08:05:53Z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76910E4">
    <vt:lpwstr/>
  </property>
  <property fmtid="{D5CDD505-2E9C-101B-9397-08002B2CF9AE}" pid="3" name="IVID156518D3">
    <vt:lpwstr/>
  </property>
  <property fmtid="{D5CDD505-2E9C-101B-9397-08002B2CF9AE}" pid="4" name="IVIDE3516F7">
    <vt:lpwstr/>
  </property>
  <property fmtid="{D5CDD505-2E9C-101B-9397-08002B2CF9AE}" pid="5" name="IVID1C4A12F3">
    <vt:lpwstr/>
  </property>
  <property fmtid="{D5CDD505-2E9C-101B-9397-08002B2CF9AE}" pid="6" name="IVID25230FEC">
    <vt:lpwstr/>
  </property>
  <property fmtid="{D5CDD505-2E9C-101B-9397-08002B2CF9AE}" pid="7" name="IVID283410FE">
    <vt:lpwstr/>
  </property>
  <property fmtid="{D5CDD505-2E9C-101B-9397-08002B2CF9AE}" pid="8" name="IVID262D12F5">
    <vt:lpwstr/>
  </property>
  <property fmtid="{D5CDD505-2E9C-101B-9397-08002B2CF9AE}" pid="9" name="IVID84E1003">
    <vt:lpwstr/>
  </property>
  <property fmtid="{D5CDD505-2E9C-101B-9397-08002B2CF9AE}" pid="10" name="IVID2C4517E6">
    <vt:lpwstr/>
  </property>
  <property fmtid="{D5CDD505-2E9C-101B-9397-08002B2CF9AE}" pid="11" name="IVID206B16FC">
    <vt:lpwstr/>
  </property>
  <property fmtid="{D5CDD505-2E9C-101B-9397-08002B2CF9AE}" pid="12" name="IVID194015FA">
    <vt:lpwstr/>
  </property>
  <property fmtid="{D5CDD505-2E9C-101B-9397-08002B2CF9AE}" pid="13" name="IVID270711D3">
    <vt:lpwstr/>
  </property>
  <property fmtid="{D5CDD505-2E9C-101B-9397-08002B2CF9AE}" pid="14" name="IVID1A5907F8">
    <vt:lpwstr/>
  </property>
  <property fmtid="{D5CDD505-2E9C-101B-9397-08002B2CF9AE}" pid="15" name="IVID2B4E1807">
    <vt:lpwstr/>
  </property>
  <property fmtid="{D5CDD505-2E9C-101B-9397-08002B2CF9AE}" pid="16" name="IVID131F12D2">
    <vt:lpwstr/>
  </property>
  <property fmtid="{D5CDD505-2E9C-101B-9397-08002B2CF9AE}" pid="17" name="IVID1B1B1603">
    <vt:lpwstr/>
  </property>
  <property fmtid="{D5CDD505-2E9C-101B-9397-08002B2CF9AE}" pid="18" name="IVID1D5A0FFA">
    <vt:lpwstr/>
  </property>
  <property fmtid="{D5CDD505-2E9C-101B-9397-08002B2CF9AE}" pid="19" name="IVIDE621BDA">
    <vt:lpwstr/>
  </property>
  <property fmtid="{D5CDD505-2E9C-101B-9397-08002B2CF9AE}" pid="20" name="IVID342611F2">
    <vt:lpwstr/>
  </property>
  <property fmtid="{D5CDD505-2E9C-101B-9397-08002B2CF9AE}" pid="21" name="IVID2F1E1603">
    <vt:lpwstr/>
  </property>
  <property fmtid="{D5CDD505-2E9C-101B-9397-08002B2CF9AE}" pid="22" name="IVIDC">
    <vt:lpwstr/>
  </property>
  <property fmtid="{D5CDD505-2E9C-101B-9397-08002B2CF9AE}" pid="23" name="IVID362F13E8">
    <vt:lpwstr/>
  </property>
  <property fmtid="{D5CDD505-2E9C-101B-9397-08002B2CF9AE}" pid="24" name="IVID3A3618F1">
    <vt:lpwstr/>
  </property>
  <property fmtid="{D5CDD505-2E9C-101B-9397-08002B2CF9AE}" pid="25" name="IVID15E41318">
    <vt:lpwstr/>
  </property>
  <property fmtid="{D5CDD505-2E9C-101B-9397-08002B2CF9AE}" pid="26" name="IVID181914D9">
    <vt:lpwstr/>
  </property>
  <property fmtid="{D5CDD505-2E9C-101B-9397-08002B2CF9AE}" pid="27" name="IVID155815FB">
    <vt:lpwstr/>
  </property>
  <property fmtid="{D5CDD505-2E9C-101B-9397-08002B2CF9AE}" pid="28" name="IVIDD091BF0">
    <vt:lpwstr/>
  </property>
  <property fmtid="{D5CDD505-2E9C-101B-9397-08002B2CF9AE}" pid="29" name="IVID344CCFFC">
    <vt:lpwstr/>
  </property>
  <property fmtid="{D5CDD505-2E9C-101B-9397-08002B2CF9AE}" pid="30" name="IVID1A7D12ED">
    <vt:lpwstr/>
  </property>
  <property fmtid="{D5CDD505-2E9C-101B-9397-08002B2CF9AE}" pid="31" name="IVID1B2115FE">
    <vt:lpwstr/>
  </property>
  <property fmtid="{D5CDD505-2E9C-101B-9397-08002B2CF9AE}" pid="32" name="IVID35431BD0">
    <vt:lpwstr/>
  </property>
  <property fmtid="{D5CDD505-2E9C-101B-9397-08002B2CF9AE}" pid="33" name="IVID4637A884">
    <vt:lpwstr/>
  </property>
  <property fmtid="{D5CDD505-2E9C-101B-9397-08002B2CF9AE}" pid="34" name="IVID127C14F5">
    <vt:lpwstr/>
  </property>
  <property fmtid="{D5CDD505-2E9C-101B-9397-08002B2CF9AE}" pid="35" name="IVID1834F0DD">
    <vt:lpwstr/>
  </property>
  <property fmtid="{D5CDD505-2E9C-101B-9397-08002B2CF9AE}" pid="36" name="IVID312119E0">
    <vt:lpwstr/>
  </property>
  <property fmtid="{D5CDD505-2E9C-101B-9397-08002B2CF9AE}" pid="37" name="IVID1C5812DA">
    <vt:lpwstr/>
  </property>
  <property fmtid="{D5CDD505-2E9C-101B-9397-08002B2CF9AE}" pid="38" name="IVID173907ED">
    <vt:lpwstr/>
  </property>
  <property fmtid="{D5CDD505-2E9C-101B-9397-08002B2CF9AE}" pid="39" name="IVID1D3F17E2">
    <vt:lpwstr/>
  </property>
  <property fmtid="{D5CDD505-2E9C-101B-9397-08002B2CF9AE}" pid="40" name="IVID13451200">
    <vt:lpwstr/>
  </property>
  <property fmtid="{D5CDD505-2E9C-101B-9397-08002B2CF9AE}" pid="41" name="IVID121617DE">
    <vt:lpwstr/>
  </property>
  <property fmtid="{D5CDD505-2E9C-101B-9397-08002B2CF9AE}" pid="42" name="IVID13691AF2">
    <vt:lpwstr/>
  </property>
  <property fmtid="{D5CDD505-2E9C-101B-9397-08002B2CF9AE}" pid="43" name="IVID1A3B0AF0">
    <vt:lpwstr/>
  </property>
  <property fmtid="{D5CDD505-2E9C-101B-9397-08002B2CF9AE}" pid="44" name="IVID373F12DB">
    <vt:lpwstr/>
  </property>
  <property fmtid="{D5CDD505-2E9C-101B-9397-08002B2CF9AE}" pid="45" name="IVID274B1CF5">
    <vt:lpwstr/>
  </property>
  <property fmtid="{D5CDD505-2E9C-101B-9397-08002B2CF9AE}" pid="46" name="IVID2B4E17FA">
    <vt:lpwstr/>
  </property>
  <property fmtid="{D5CDD505-2E9C-101B-9397-08002B2CF9AE}" pid="47" name="IVID253D11EF">
    <vt:lpwstr/>
  </property>
  <property fmtid="{D5CDD505-2E9C-101B-9397-08002B2CF9AE}" pid="48" name="IVID102124BA">
    <vt:lpwstr/>
  </property>
  <property fmtid="{D5CDD505-2E9C-101B-9397-08002B2CF9AE}" pid="49" name="IVID3D1509D0">
    <vt:lpwstr/>
  </property>
  <property fmtid="{D5CDD505-2E9C-101B-9397-08002B2CF9AE}" pid="50" name="IVID35641901">
    <vt:lpwstr/>
  </property>
  <property fmtid="{D5CDD505-2E9C-101B-9397-08002B2CF9AE}" pid="51" name="IVID45E1ED9">
    <vt:lpwstr/>
  </property>
  <property fmtid="{D5CDD505-2E9C-101B-9397-08002B2CF9AE}" pid="52" name="IVID324113D1">
    <vt:lpwstr/>
  </property>
  <property fmtid="{D5CDD505-2E9C-101B-9397-08002B2CF9AE}" pid="53" name="IVID1A2D1903">
    <vt:lpwstr/>
  </property>
  <property fmtid="{D5CDD505-2E9C-101B-9397-08002B2CF9AE}" pid="54" name="IVID222F6E42">
    <vt:lpwstr/>
  </property>
  <property fmtid="{D5CDD505-2E9C-101B-9397-08002B2CF9AE}" pid="55" name="IVID137012E9">
    <vt:lpwstr/>
  </property>
  <property fmtid="{D5CDD505-2E9C-101B-9397-08002B2CF9AE}" pid="56" name="IVID17063A1C">
    <vt:lpwstr/>
  </property>
  <property fmtid="{D5CDD505-2E9C-101B-9397-08002B2CF9AE}" pid="57" name="IVID10FD1D6C">
    <vt:lpwstr/>
  </property>
  <property fmtid="{D5CDD505-2E9C-101B-9397-08002B2CF9AE}" pid="58" name="IVIDE5716EA">
    <vt:lpwstr/>
  </property>
  <property fmtid="{D5CDD505-2E9C-101B-9397-08002B2CF9AE}" pid="59" name="IVID2B470BE0">
    <vt:lpwstr/>
  </property>
  <property fmtid="{D5CDD505-2E9C-101B-9397-08002B2CF9AE}" pid="60" name="IVID272F08CF">
    <vt:lpwstr/>
  </property>
  <property fmtid="{D5CDD505-2E9C-101B-9397-08002B2CF9AE}" pid="61" name="IVID1A3517F4">
    <vt:lpwstr/>
  </property>
  <property fmtid="{D5CDD505-2E9C-101B-9397-08002B2CF9AE}" pid="62" name="IVID2B0E1302">
    <vt:lpwstr/>
  </property>
  <property fmtid="{D5CDD505-2E9C-101B-9397-08002B2CF9AE}" pid="63" name="IVID27641707">
    <vt:lpwstr/>
  </property>
  <property fmtid="{D5CDD505-2E9C-101B-9397-08002B2CF9AE}" pid="64" name="IVID193412D2">
    <vt:lpwstr/>
  </property>
  <property fmtid="{D5CDD505-2E9C-101B-9397-08002B2CF9AE}" pid="65" name="IVID304312E4">
    <vt:lpwstr/>
  </property>
  <property fmtid="{D5CDD505-2E9C-101B-9397-08002B2CF9AE}" pid="66" name="IVID173E1206">
    <vt:lpwstr/>
  </property>
  <property fmtid="{D5CDD505-2E9C-101B-9397-08002B2CF9AE}" pid="67" name="IVID1F4C07D1">
    <vt:lpwstr/>
  </property>
  <property fmtid="{D5CDD505-2E9C-101B-9397-08002B2CF9AE}" pid="68" name="IVIDA2712E7">
    <vt:lpwstr/>
  </property>
  <property fmtid="{D5CDD505-2E9C-101B-9397-08002B2CF9AE}" pid="69" name="IVID332613CE">
    <vt:lpwstr/>
  </property>
  <property fmtid="{D5CDD505-2E9C-101B-9397-08002B2CF9AE}" pid="70" name="IVID2F1A12FA">
    <vt:lpwstr/>
  </property>
  <property fmtid="{D5CDD505-2E9C-101B-9397-08002B2CF9AE}" pid="71" name="IVID306310DF">
    <vt:lpwstr/>
  </property>
  <property fmtid="{D5CDD505-2E9C-101B-9397-08002B2CF9AE}" pid="72" name="IVID1D2316E0">
    <vt:lpwstr/>
  </property>
  <property fmtid="{D5CDD505-2E9C-101B-9397-08002B2CF9AE}" pid="73" name="IVID240A1504">
    <vt:lpwstr/>
  </property>
  <property fmtid="{D5CDD505-2E9C-101B-9397-08002B2CF9AE}" pid="74" name="IVID89C16E7F">
    <vt:lpwstr/>
  </property>
  <property fmtid="{D5CDD505-2E9C-101B-9397-08002B2CF9AE}" pid="75" name="IVID332E19D7">
    <vt:lpwstr/>
  </property>
  <property fmtid="{D5CDD505-2E9C-101B-9397-08002B2CF9AE}" pid="76" name="IVID22261800">
    <vt:lpwstr/>
  </property>
  <property fmtid="{D5CDD505-2E9C-101B-9397-08002B2CF9AE}" pid="77" name="IVIDA651509">
    <vt:lpwstr/>
  </property>
  <property fmtid="{D5CDD505-2E9C-101B-9397-08002B2CF9AE}" pid="78" name="IVID3A1412D5">
    <vt:lpwstr/>
  </property>
  <property fmtid="{D5CDD505-2E9C-101B-9397-08002B2CF9AE}" pid="79" name="IVID136B13DA">
    <vt:lpwstr/>
  </property>
  <property fmtid="{D5CDD505-2E9C-101B-9397-08002B2CF9AE}" pid="80" name="IVID8531007">
    <vt:lpwstr/>
  </property>
  <property fmtid="{D5CDD505-2E9C-101B-9397-08002B2CF9AE}" pid="81" name="IVID1F3A13E8">
    <vt:lpwstr/>
  </property>
  <property fmtid="{D5CDD505-2E9C-101B-9397-08002B2CF9AE}" pid="82" name="IVID215109FC">
    <vt:lpwstr/>
  </property>
  <property fmtid="{D5CDD505-2E9C-101B-9397-08002B2CF9AE}" pid="83" name="IVID171C12DF">
    <vt:lpwstr/>
  </property>
  <property fmtid="{D5CDD505-2E9C-101B-9397-08002B2CF9AE}" pid="84" name="IVIDD3318CF">
    <vt:lpwstr/>
  </property>
  <property fmtid="{D5CDD505-2E9C-101B-9397-08002B2CF9AE}" pid="85" name="IVID1D3915FA">
    <vt:lpwstr/>
  </property>
  <property fmtid="{D5CDD505-2E9C-101B-9397-08002B2CF9AE}" pid="86" name="IVID266F16CF">
    <vt:lpwstr/>
  </property>
  <property fmtid="{D5CDD505-2E9C-101B-9397-08002B2CF9AE}" pid="87" name="IVID232310EC">
    <vt:lpwstr/>
  </property>
  <property fmtid="{D5CDD505-2E9C-101B-9397-08002B2CF9AE}" pid="88" name="IVID133D1AE5">
    <vt:lpwstr/>
  </property>
  <property fmtid="{D5CDD505-2E9C-101B-9397-08002B2CF9AE}" pid="89" name="IVIDF6113D9">
    <vt:lpwstr/>
  </property>
  <property fmtid="{D5CDD505-2E9C-101B-9397-08002B2CF9AE}" pid="90" name="IVID307414D1">
    <vt:lpwstr/>
  </property>
  <property fmtid="{D5CDD505-2E9C-101B-9397-08002B2CF9AE}" pid="91" name="IVID344B1400">
    <vt:lpwstr/>
  </property>
  <property fmtid="{D5CDD505-2E9C-101B-9397-08002B2CF9AE}" pid="92" name="IVID135B1DF5">
    <vt:lpwstr/>
  </property>
  <property fmtid="{D5CDD505-2E9C-101B-9397-08002B2CF9AE}" pid="93" name="IVID1A3716D3">
    <vt:lpwstr/>
  </property>
  <property fmtid="{D5CDD505-2E9C-101B-9397-08002B2CF9AE}" pid="94" name="IVIDD1916DB">
    <vt:lpwstr/>
  </property>
  <property fmtid="{D5CDD505-2E9C-101B-9397-08002B2CF9AE}" pid="95" name="IVID11431AF1">
    <vt:lpwstr/>
  </property>
  <property fmtid="{D5CDD505-2E9C-101B-9397-08002B2CF9AE}" pid="96" name="IVID1B2C19F3">
    <vt:lpwstr/>
  </property>
  <property fmtid="{D5CDD505-2E9C-101B-9397-08002B2CF9AE}" pid="97" name="IVIDD5E0FE6">
    <vt:lpwstr/>
  </property>
  <property fmtid="{D5CDD505-2E9C-101B-9397-08002B2CF9AE}" pid="98" name="IVID1B2C1B03">
    <vt:lpwstr/>
  </property>
  <property fmtid="{D5CDD505-2E9C-101B-9397-08002B2CF9AE}" pid="99" name="IVID21211CE4">
    <vt:lpwstr/>
  </property>
  <property fmtid="{D5CDD505-2E9C-101B-9397-08002B2CF9AE}" pid="100" name="IVID133B1800">
    <vt:lpwstr/>
  </property>
  <property fmtid="{D5CDD505-2E9C-101B-9397-08002B2CF9AE}" pid="101" name="IVID3C1312F9">
    <vt:lpwstr/>
  </property>
  <property fmtid="{D5CDD505-2E9C-101B-9397-08002B2CF9AE}" pid="102" name="IVID3E37BDEF">
    <vt:lpwstr/>
  </property>
  <property fmtid="{D5CDD505-2E9C-101B-9397-08002B2CF9AE}" pid="103" name="IVID7CE0C0D">
    <vt:lpwstr/>
  </property>
  <property fmtid="{D5CDD505-2E9C-101B-9397-08002B2CF9AE}" pid="104" name="IVID153917DD">
    <vt:lpwstr/>
  </property>
  <property fmtid="{D5CDD505-2E9C-101B-9397-08002B2CF9AE}" pid="105" name="IVIDE6C1501">
    <vt:lpwstr/>
  </property>
  <property fmtid="{D5CDD505-2E9C-101B-9397-08002B2CF9AE}" pid="106" name="IVID1F4D16D9">
    <vt:lpwstr/>
  </property>
  <property fmtid="{D5CDD505-2E9C-101B-9397-08002B2CF9AE}" pid="107" name="IVID276508D4">
    <vt:lpwstr/>
  </property>
  <property fmtid="{D5CDD505-2E9C-101B-9397-08002B2CF9AE}" pid="108" name="IVID2C2A55BF">
    <vt:lpwstr/>
  </property>
  <property fmtid="{D5CDD505-2E9C-101B-9397-08002B2CF9AE}" pid="109" name="IVID378DD799">
    <vt:lpwstr/>
  </property>
  <property fmtid="{D5CDD505-2E9C-101B-9397-08002B2CF9AE}" pid="110" name="IVIDC0B13E0">
    <vt:lpwstr/>
  </property>
  <property fmtid="{D5CDD505-2E9C-101B-9397-08002B2CF9AE}" pid="111" name="IVIDF131403">
    <vt:lpwstr/>
  </property>
  <property fmtid="{D5CDD505-2E9C-101B-9397-08002B2CF9AE}" pid="112" name="IVID1ACF422B">
    <vt:lpwstr/>
  </property>
  <property fmtid="{D5CDD505-2E9C-101B-9397-08002B2CF9AE}" pid="113" name="IVID254014DA">
    <vt:lpwstr/>
  </property>
  <property fmtid="{D5CDD505-2E9C-101B-9397-08002B2CF9AE}" pid="114" name="IVID376DFBE3">
    <vt:lpwstr/>
  </property>
  <property fmtid="{D5CDD505-2E9C-101B-9397-08002B2CF9AE}" pid="115" name="IVID3760FFA3">
    <vt:lpwstr/>
  </property>
  <property fmtid="{D5CDD505-2E9C-101B-9397-08002B2CF9AE}" pid="116" name="IVID3F6611F3">
    <vt:lpwstr/>
  </property>
  <property fmtid="{D5CDD505-2E9C-101B-9397-08002B2CF9AE}" pid="117" name="IVID278A6ACE">
    <vt:lpwstr/>
  </property>
  <property fmtid="{D5CDD505-2E9C-101B-9397-08002B2CF9AE}" pid="118" name="IVID27520FEB">
    <vt:lpwstr/>
  </property>
  <property fmtid="{D5CDD505-2E9C-101B-9397-08002B2CF9AE}" pid="119" name="IVID343F0EF9">
    <vt:lpwstr/>
  </property>
  <property fmtid="{D5CDD505-2E9C-101B-9397-08002B2CF9AE}" pid="120" name="IVID272C0EFF">
    <vt:lpwstr/>
  </property>
  <property fmtid="{D5CDD505-2E9C-101B-9397-08002B2CF9AE}" pid="121" name="IVID361210D7">
    <vt:lpwstr/>
  </property>
  <property fmtid="{D5CDD505-2E9C-101B-9397-08002B2CF9AE}" pid="122" name="IVID45500EF0">
    <vt:lpwstr/>
  </property>
  <property fmtid="{D5CDD505-2E9C-101B-9397-08002B2CF9AE}" pid="123" name="IVID460D1002">
    <vt:lpwstr/>
  </property>
  <property fmtid="{D5CDD505-2E9C-101B-9397-08002B2CF9AE}" pid="124" name="IVID1C4010E9">
    <vt:lpwstr/>
  </property>
  <property fmtid="{D5CDD505-2E9C-101B-9397-08002B2CF9AE}" pid="125" name="IVID2E6E1CD9">
    <vt:lpwstr/>
  </property>
  <property fmtid="{D5CDD505-2E9C-101B-9397-08002B2CF9AE}" pid="126" name="IVID3F0F1A05">
    <vt:lpwstr/>
  </property>
  <property fmtid="{D5CDD505-2E9C-101B-9397-08002B2CF9AE}" pid="127" name="IVID201718DA">
    <vt:lpwstr/>
  </property>
  <property fmtid="{D5CDD505-2E9C-101B-9397-08002B2CF9AE}" pid="128" name="IVID2C210EF8">
    <vt:lpwstr/>
  </property>
  <property fmtid="{D5CDD505-2E9C-101B-9397-08002B2CF9AE}" pid="129" name="IVID1D3615EC">
    <vt:lpwstr/>
  </property>
  <property fmtid="{D5CDD505-2E9C-101B-9397-08002B2CF9AE}" pid="130" name="IVID132908F8">
    <vt:lpwstr/>
  </property>
  <property fmtid="{D5CDD505-2E9C-101B-9397-08002B2CF9AE}" pid="131" name="IVID206D88A4">
    <vt:lpwstr/>
  </property>
</Properties>
</file>